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Y:\ウェブ\html\images\education\"/>
    </mc:Choice>
  </mc:AlternateContent>
  <bookViews>
    <workbookView xWindow="0" yWindow="0" windowWidth="28800" windowHeight="12240"/>
  </bookViews>
  <sheets>
    <sheet name="利用方法" sheetId="9" r:id="rId1"/>
    <sheet name="【別紙様式2-1】単位取得確認カード" sheetId="2" r:id="rId2"/>
    <sheet name="【別紙様式2-2】（内訳）単位取得確認カード" sheetId="6" r:id="rId3"/>
  </sheets>
  <definedNames>
    <definedName name="_xlnm.Print_Area" localSheetId="1">'【別紙様式2-1】単位取得確認カード'!$A$1:$L$36</definedName>
    <definedName name="_xlnm.Print_Area" localSheetId="2">'【別紙様式2-2】（内訳）単位取得確認カード'!$A$1:$M$104</definedName>
    <definedName name="_xlnm.Print_Area" localSheetId="0">利用方法!$A$1:$N$47</definedName>
  </definedNames>
  <calcPr calcId="162913"/>
</workbook>
</file>

<file path=xl/calcChain.xml><?xml version="1.0" encoding="utf-8"?>
<calcChain xmlns="http://schemas.openxmlformats.org/spreadsheetml/2006/main">
  <c r="M9" i="6" l="1"/>
  <c r="N33" i="9" l="1"/>
  <c r="N34" i="9"/>
  <c r="N35" i="9"/>
  <c r="N36" i="9"/>
  <c r="N37" i="9"/>
  <c r="N38" i="9"/>
  <c r="N39" i="9"/>
  <c r="N40" i="9"/>
  <c r="N41" i="9"/>
  <c r="N42" i="9"/>
  <c r="M40" i="6" l="1"/>
  <c r="M87" i="6" l="1"/>
  <c r="M86" i="6"/>
  <c r="M85" i="6"/>
  <c r="M84" i="6"/>
  <c r="M83" i="6"/>
  <c r="M78" i="6"/>
  <c r="M77" i="6"/>
  <c r="M76" i="6"/>
  <c r="M75" i="6"/>
  <c r="M74" i="6"/>
  <c r="M103" i="6"/>
  <c r="M102" i="6"/>
  <c r="M101" i="6"/>
  <c r="M100" i="6"/>
  <c r="M99" i="6"/>
  <c r="M98" i="6"/>
  <c r="M97" i="6"/>
  <c r="M96" i="6"/>
  <c r="M95" i="6"/>
  <c r="M94" i="6"/>
  <c r="M104" i="6" l="1"/>
  <c r="J11" i="2" s="1"/>
  <c r="C27" i="2" s="1"/>
  <c r="M79" i="6"/>
  <c r="H11" i="2" s="1"/>
  <c r="C25" i="2" s="1"/>
  <c r="M88" i="6"/>
  <c r="I11" i="2" s="1"/>
  <c r="C26" i="2" s="1"/>
  <c r="M60" i="6"/>
  <c r="M59" i="6"/>
  <c r="M58" i="6"/>
  <c r="M57" i="6"/>
  <c r="M56" i="6"/>
  <c r="M16" i="6"/>
  <c r="M15" i="6"/>
  <c r="M14" i="6"/>
  <c r="M13" i="6"/>
  <c r="M12" i="6"/>
  <c r="M17" i="6" l="1"/>
  <c r="B11" i="2" s="1"/>
  <c r="C19" i="2" s="1"/>
  <c r="M61" i="6"/>
  <c r="F11" i="2" s="1"/>
  <c r="C23" i="2" s="1"/>
  <c r="N32" i="9"/>
  <c r="N31" i="9"/>
  <c r="N30" i="9"/>
  <c r="N29" i="9"/>
  <c r="N28" i="9"/>
  <c r="N27" i="9"/>
  <c r="N43" i="9" s="1"/>
  <c r="M69" i="6"/>
  <c r="M68" i="6"/>
  <c r="M67" i="6"/>
  <c r="M66" i="6"/>
  <c r="M65" i="6"/>
  <c r="M50" i="6"/>
  <c r="M49" i="6"/>
  <c r="M48" i="6"/>
  <c r="M47" i="6"/>
  <c r="M46" i="6"/>
  <c r="M45" i="6"/>
  <c r="M39" i="6"/>
  <c r="M38" i="6"/>
  <c r="M37" i="6"/>
  <c r="M36" i="6"/>
  <c r="M35" i="6"/>
  <c r="M30" i="6"/>
  <c r="M29" i="6"/>
  <c r="M28" i="6"/>
  <c r="M27" i="6"/>
  <c r="M26" i="6"/>
  <c r="M25" i="6"/>
  <c r="M24" i="6"/>
  <c r="M23" i="6"/>
  <c r="M22" i="6"/>
  <c r="M21" i="6"/>
  <c r="D23" i="2" l="1"/>
  <c r="D19" i="2"/>
  <c r="M41" i="6"/>
  <c r="D11" i="2" s="1"/>
  <c r="C21" i="2" s="1"/>
  <c r="M51" i="6"/>
  <c r="E11" i="2" s="1"/>
  <c r="C22" i="2" s="1"/>
  <c r="M70" i="6"/>
  <c r="G11" i="2" s="1"/>
  <c r="C24" i="2" s="1"/>
  <c r="M31" i="6"/>
  <c r="D24" i="2" l="1"/>
  <c r="C11" i="2"/>
  <c r="D22" i="2"/>
  <c r="D21" i="2"/>
  <c r="K11" i="2" l="1"/>
  <c r="C20" i="2"/>
  <c r="D20" i="2"/>
  <c r="C30" i="2" l="1"/>
  <c r="D31" i="2" s="1"/>
</calcChain>
</file>

<file path=xl/sharedStrings.xml><?xml version="1.0" encoding="utf-8"?>
<sst xmlns="http://schemas.openxmlformats.org/spreadsheetml/2006/main" count="278" uniqueCount="113">
  <si>
    <t>授業コード</t>
    <rPh sb="0" eb="2">
      <t>ジュギョウ</t>
    </rPh>
    <phoneticPr fontId="1"/>
  </si>
  <si>
    <t>担当教員</t>
    <rPh sb="0" eb="2">
      <t>タントウ</t>
    </rPh>
    <rPh sb="2" eb="4">
      <t>キョウイン</t>
    </rPh>
    <phoneticPr fontId="1"/>
  </si>
  <si>
    <t>№</t>
    <phoneticPr fontId="1"/>
  </si>
  <si>
    <t>科　目　名</t>
    <rPh sb="0" eb="1">
      <t>カ</t>
    </rPh>
    <rPh sb="2" eb="3">
      <t>メ</t>
    </rPh>
    <rPh sb="4" eb="5">
      <t>メイ</t>
    </rPh>
    <phoneticPr fontId="1"/>
  </si>
  <si>
    <t>期　別</t>
    <rPh sb="0" eb="1">
      <t>キ</t>
    </rPh>
    <rPh sb="2" eb="3">
      <t>ベツ</t>
    </rPh>
    <phoneticPr fontId="1"/>
  </si>
  <si>
    <t>後期</t>
  </si>
  <si>
    <t>曜日</t>
    <rPh sb="0" eb="2">
      <t>ヨウビ</t>
    </rPh>
    <phoneticPr fontId="1"/>
  </si>
  <si>
    <t>時限</t>
    <rPh sb="0" eb="2">
      <t>ジゲン</t>
    </rPh>
    <phoneticPr fontId="1"/>
  </si>
  <si>
    <t>留学先</t>
    <rPh sb="0" eb="2">
      <t>リュウガク</t>
    </rPh>
    <rPh sb="2" eb="3">
      <t>サキ</t>
    </rPh>
    <phoneticPr fontId="1"/>
  </si>
  <si>
    <t>期間</t>
    <rPh sb="0" eb="2">
      <t>キカン</t>
    </rPh>
    <phoneticPr fontId="1"/>
  </si>
  <si>
    <t>目　的</t>
    <rPh sb="0" eb="1">
      <t>メ</t>
    </rPh>
    <rPh sb="2" eb="3">
      <t>テキ</t>
    </rPh>
    <phoneticPr fontId="1"/>
  </si>
  <si>
    <t>合計</t>
    <rPh sb="0" eb="2">
      <t>ゴウケイ</t>
    </rPh>
    <phoneticPr fontId="1"/>
  </si>
  <si>
    <t>取得単位小計</t>
    <rPh sb="0" eb="2">
      <t>シュトク</t>
    </rPh>
    <rPh sb="2" eb="4">
      <t>タンイ</t>
    </rPh>
    <rPh sb="4" eb="6">
      <t>ショウケイ</t>
    </rPh>
    <phoneticPr fontId="1"/>
  </si>
  <si>
    <t>年度</t>
    <rPh sb="0" eb="1">
      <t>ネン</t>
    </rPh>
    <rPh sb="1" eb="2">
      <t>ド</t>
    </rPh>
    <phoneticPr fontId="1"/>
  </si>
  <si>
    <t>例</t>
    <rPh sb="0" eb="1">
      <t>レイ</t>
    </rPh>
    <phoneticPr fontId="1"/>
  </si>
  <si>
    <t>単位</t>
    <rPh sb="0" eb="2">
      <t>タンイ</t>
    </rPh>
    <phoneticPr fontId="1"/>
  </si>
  <si>
    <t>※①</t>
    <phoneticPr fontId="1"/>
  </si>
  <si>
    <t>※②</t>
    <phoneticPr fontId="1"/>
  </si>
  <si>
    <t>※③</t>
    <phoneticPr fontId="1"/>
  </si>
  <si>
    <t>※④</t>
    <phoneticPr fontId="1"/>
  </si>
  <si>
    <t>授業コードはシラバスなどで確認し、正確に入力してください。</t>
    <rPh sb="0" eb="2">
      <t>ジュギョウ</t>
    </rPh>
    <rPh sb="13" eb="15">
      <t>カクニン</t>
    </rPh>
    <rPh sb="17" eb="19">
      <t>セイカク</t>
    </rPh>
    <rPh sb="20" eb="22">
      <t>ニュウリョク</t>
    </rPh>
    <phoneticPr fontId="1"/>
  </si>
  <si>
    <t>済</t>
  </si>
  <si>
    <t>単位数</t>
    <rPh sb="0" eb="3">
      <t>タンイスウ</t>
    </rPh>
    <phoneticPr fontId="1"/>
  </si>
  <si>
    <t>取得
単位数</t>
    <rPh sb="0" eb="2">
      <t>シュトク</t>
    </rPh>
    <rPh sb="3" eb="6">
      <t>タンイスウ</t>
    </rPh>
    <phoneticPr fontId="1"/>
  </si>
  <si>
    <t>単位
修得</t>
    <rPh sb="0" eb="2">
      <t>タンイ</t>
    </rPh>
    <rPh sb="3" eb="5">
      <t>シュウトク</t>
    </rPh>
    <phoneticPr fontId="1"/>
  </si>
  <si>
    <t>「授業コード」・「科目名」・「単位数」・「年度」・「期別」・「曜日」・「時限」・「担当教員」・「単位修得」の項目を入力してください。</t>
    <rPh sb="1" eb="3">
      <t>ジュギョウ</t>
    </rPh>
    <rPh sb="9" eb="11">
      <t>カモク</t>
    </rPh>
    <rPh sb="11" eb="12">
      <t>メイ</t>
    </rPh>
    <rPh sb="15" eb="18">
      <t>タンイスウ</t>
    </rPh>
    <rPh sb="21" eb="23">
      <t>ネンド</t>
    </rPh>
    <rPh sb="26" eb="27">
      <t>キ</t>
    </rPh>
    <rPh sb="27" eb="28">
      <t>ベツ</t>
    </rPh>
    <rPh sb="31" eb="33">
      <t>ヨウビ</t>
    </rPh>
    <rPh sb="36" eb="38">
      <t>ジゲン</t>
    </rPh>
    <rPh sb="41" eb="43">
      <t>タントウ</t>
    </rPh>
    <rPh sb="43" eb="45">
      <t>キョウイン</t>
    </rPh>
    <rPh sb="48" eb="50">
      <t>タンイ</t>
    </rPh>
    <rPh sb="50" eb="52">
      <t>シュウトク</t>
    </rPh>
    <rPh sb="54" eb="56">
      <t>コウモク</t>
    </rPh>
    <rPh sb="57" eb="59">
      <t>ニュウリョク</t>
    </rPh>
    <phoneticPr fontId="1"/>
  </si>
  <si>
    <t>「期別」・「曜日」・「時限」・「単位修得」の欄を入力する場合は、セルの右側の▼をクリックし、適切なものを選択してください。</t>
    <rPh sb="1" eb="2">
      <t>キ</t>
    </rPh>
    <rPh sb="2" eb="3">
      <t>ベツ</t>
    </rPh>
    <rPh sb="6" eb="8">
      <t>ヨウビ</t>
    </rPh>
    <rPh sb="11" eb="13">
      <t>ジゲン</t>
    </rPh>
    <rPh sb="16" eb="18">
      <t>タンイ</t>
    </rPh>
    <rPh sb="18" eb="20">
      <t>シュウトク</t>
    </rPh>
    <rPh sb="22" eb="23">
      <t>ラン</t>
    </rPh>
    <rPh sb="24" eb="26">
      <t>ニュウリョク</t>
    </rPh>
    <rPh sb="28" eb="30">
      <t>バアイ</t>
    </rPh>
    <rPh sb="35" eb="37">
      <t>ミギガワ</t>
    </rPh>
    <rPh sb="46" eb="48">
      <t>テキセツ</t>
    </rPh>
    <rPh sb="52" eb="54">
      <t>センタク</t>
    </rPh>
    <phoneticPr fontId="1"/>
  </si>
  <si>
    <t>講義型</t>
    <rPh sb="0" eb="2">
      <t>コウギ</t>
    </rPh>
    <rPh sb="2" eb="3">
      <t>ガタ</t>
    </rPh>
    <phoneticPr fontId="1"/>
  </si>
  <si>
    <t>学生証番号</t>
    <rPh sb="0" eb="3">
      <t>ガクセイショウ</t>
    </rPh>
    <rPh sb="3" eb="5">
      <t>バンゴウ</t>
    </rPh>
    <phoneticPr fontId="1"/>
  </si>
  <si>
    <t>氏　　名</t>
    <rPh sb="0" eb="1">
      <t>シ</t>
    </rPh>
    <rPh sb="3" eb="4">
      <t>ナ</t>
    </rPh>
    <phoneticPr fontId="1"/>
  </si>
  <si>
    <t>所　　属</t>
    <rPh sb="0" eb="1">
      <t>トコロ</t>
    </rPh>
    <rPh sb="3" eb="4">
      <t>ゾク</t>
    </rPh>
    <phoneticPr fontId="1"/>
  </si>
  <si>
    <t>シートの上部に学生証番号、所属、氏名を記入してください。</t>
    <rPh sb="4" eb="6">
      <t>ジョウブ</t>
    </rPh>
    <rPh sb="7" eb="10">
      <t>ガクセイショウ</t>
    </rPh>
    <rPh sb="10" eb="12">
      <t>バンゴウ</t>
    </rPh>
    <rPh sb="13" eb="15">
      <t>ショゾク</t>
    </rPh>
    <rPh sb="16" eb="18">
      <t>シメイ</t>
    </rPh>
    <rPh sb="19" eb="21">
      <t>キニュウ</t>
    </rPh>
    <phoneticPr fontId="1"/>
  </si>
  <si>
    <t>【１】</t>
    <phoneticPr fontId="1"/>
  </si>
  <si>
    <t>【２】</t>
    <phoneticPr fontId="1"/>
  </si>
  <si>
    <t>個々の授業情報を入力すると、単位数が合計され、「取得単位小計」に表示されます。</t>
    <rPh sb="0" eb="2">
      <t>ココ</t>
    </rPh>
    <rPh sb="3" eb="5">
      <t>ジュギョウ</t>
    </rPh>
    <rPh sb="5" eb="7">
      <t>ジョウホウ</t>
    </rPh>
    <rPh sb="8" eb="10">
      <t>ニュウリョク</t>
    </rPh>
    <rPh sb="14" eb="17">
      <t>タンイスウ</t>
    </rPh>
    <rPh sb="18" eb="20">
      <t>ゴウケイ</t>
    </rPh>
    <rPh sb="24" eb="26">
      <t>シュトク</t>
    </rPh>
    <rPh sb="26" eb="28">
      <t>タンイ</t>
    </rPh>
    <rPh sb="28" eb="30">
      <t>ショウケイ</t>
    </rPh>
    <rPh sb="32" eb="34">
      <t>ヒョウジ</t>
    </rPh>
    <phoneticPr fontId="1"/>
  </si>
  <si>
    <t>「履修証明取得まで」のシートに、履修した単位数が反映されます。</t>
    <rPh sb="16" eb="18">
      <t>リシュウ</t>
    </rPh>
    <rPh sb="20" eb="22">
      <t>タンイ</t>
    </rPh>
    <phoneticPr fontId="1"/>
  </si>
  <si>
    <t>利用方法</t>
    <rPh sb="0" eb="2">
      <t>リヨウ</t>
    </rPh>
    <rPh sb="2" eb="4">
      <t>ホウホウ</t>
    </rPh>
    <phoneticPr fontId="1"/>
  </si>
  <si>
    <t>履修証明取得まで</t>
    <rPh sb="0" eb="2">
      <t>リシュウ</t>
    </rPh>
    <rPh sb="2" eb="4">
      <t>ショウメイ</t>
    </rPh>
    <rPh sb="4" eb="6">
      <t>シュトク</t>
    </rPh>
    <phoneticPr fontId="1"/>
  </si>
  <si>
    <t>　　　あと</t>
    <phoneticPr fontId="1"/>
  </si>
  <si>
    <t>単位　　　</t>
    <rPh sb="0" eb="2">
      <t>タンイ</t>
    </rPh>
    <phoneticPr fontId="1"/>
  </si>
  <si>
    <t>有効単位数合計</t>
    <rPh sb="0" eb="2">
      <t>ユウコウ</t>
    </rPh>
    <rPh sb="2" eb="5">
      <t>タンイスウ</t>
    </rPh>
    <rPh sb="5" eb="7">
      <t>ゴウケイ</t>
    </rPh>
    <phoneticPr fontId="1"/>
  </si>
  <si>
    <r>
      <t>あなたの取得した単位のうち、</t>
    </r>
    <r>
      <rPr>
        <b/>
        <sz val="14"/>
        <color theme="5" tint="-0.249977111117893"/>
        <rFont val="HGPｺﾞｼｯｸM"/>
        <family val="3"/>
        <charset val="128"/>
      </rPr>
      <t>有効な単位数</t>
    </r>
    <r>
      <rPr>
        <sz val="11"/>
        <color theme="1"/>
        <rFont val="HGPｺﾞｼｯｸM"/>
        <family val="3"/>
        <charset val="128"/>
      </rPr>
      <t>は以下の通りです。</t>
    </r>
    <rPh sb="4" eb="6">
      <t>シュトク</t>
    </rPh>
    <rPh sb="8" eb="10">
      <t>タンイ</t>
    </rPh>
    <rPh sb="14" eb="16">
      <t>ユウコウ</t>
    </rPh>
    <rPh sb="17" eb="20">
      <t>タンイスウ</t>
    </rPh>
    <rPh sb="21" eb="23">
      <t>イカ</t>
    </rPh>
    <rPh sb="24" eb="25">
      <t>トオ</t>
    </rPh>
    <phoneticPr fontId="1"/>
  </si>
  <si>
    <t>【3】</t>
    <phoneticPr fontId="1"/>
  </si>
  <si>
    <t>留学/渡航先</t>
    <rPh sb="0" eb="2">
      <t>リュウガク</t>
    </rPh>
    <rPh sb="3" eb="5">
      <t>トコウ</t>
    </rPh>
    <rPh sb="5" eb="6">
      <t>サキ</t>
    </rPh>
    <phoneticPr fontId="1"/>
  </si>
  <si>
    <t>別紙様式2</t>
    <rPh sb="0" eb="2">
      <t>ベッシ</t>
    </rPh>
    <rPh sb="2" eb="4">
      <t>ヨウシキ</t>
    </rPh>
    <phoneticPr fontId="1"/>
  </si>
  <si>
    <t>これは、コミュニティ再生ケア学に認定された科目の履修記録をメモし、履修証明取得までの単位数を計算するためのExcelファイルです。</t>
    <rPh sb="10" eb="12">
      <t>サイセイ</t>
    </rPh>
    <rPh sb="14" eb="15">
      <t>ガク</t>
    </rPh>
    <rPh sb="15" eb="16">
      <t>コクガク</t>
    </rPh>
    <rPh sb="16" eb="18">
      <t>ニンテイ</t>
    </rPh>
    <rPh sb="21" eb="23">
      <t>カモク</t>
    </rPh>
    <rPh sb="24" eb="26">
      <t>リシュウ</t>
    </rPh>
    <rPh sb="26" eb="28">
      <t>キロク</t>
    </rPh>
    <rPh sb="33" eb="35">
      <t>リシュウ</t>
    </rPh>
    <rPh sb="35" eb="37">
      <t>ショウメイ</t>
    </rPh>
    <rPh sb="37" eb="39">
      <t>シュトク</t>
    </rPh>
    <rPh sb="42" eb="45">
      <t>タンイスウ</t>
    </rPh>
    <rPh sb="46" eb="48">
      <t>ケイサン</t>
    </rPh>
    <phoneticPr fontId="1"/>
  </si>
  <si>
    <t>コミュニティ再生ケア学は、普遍教育科目の「講義型」「講義・体験型」「ＰＢＬ・実習型」、専門教育科目から構成されています。</t>
    <rPh sb="6" eb="8">
      <t>サイセイ</t>
    </rPh>
    <rPh sb="13" eb="15">
      <t>フヘン</t>
    </rPh>
    <rPh sb="15" eb="17">
      <t>キョウイク</t>
    </rPh>
    <rPh sb="17" eb="19">
      <t>カモク</t>
    </rPh>
    <rPh sb="21" eb="23">
      <t>コウギ</t>
    </rPh>
    <rPh sb="23" eb="24">
      <t>ガタ</t>
    </rPh>
    <rPh sb="26" eb="28">
      <t>コウギ</t>
    </rPh>
    <rPh sb="29" eb="32">
      <t>タイケンガタ</t>
    </rPh>
    <rPh sb="38" eb="40">
      <t>ジッシュウ</t>
    </rPh>
    <rPh sb="40" eb="41">
      <t>カタ</t>
    </rPh>
    <rPh sb="43" eb="45">
      <t>センモン</t>
    </rPh>
    <rPh sb="45" eb="47">
      <t>キョウイク</t>
    </rPh>
    <rPh sb="47" eb="49">
      <t>カモク</t>
    </rPh>
    <phoneticPr fontId="1"/>
  </si>
  <si>
    <t>履修したコミュニティ再生ケア学の科目の情報を、それぞれの区分に対応する表へ入力してください。</t>
    <rPh sb="10" eb="12">
      <t>サイセイ</t>
    </rPh>
    <rPh sb="19" eb="21">
      <t>ジョウホウ</t>
    </rPh>
    <rPh sb="28" eb="30">
      <t>クブン</t>
    </rPh>
    <rPh sb="31" eb="33">
      <t>タイオウ</t>
    </rPh>
    <phoneticPr fontId="1"/>
  </si>
  <si>
    <t>履修した科目がどの区分にあたるかは、冊子手引き「コミュニティ再生ケア学」やwebページ等で確認してください。</t>
    <rPh sb="9" eb="11">
      <t>クブン</t>
    </rPh>
    <rPh sb="18" eb="20">
      <t>サッシ</t>
    </rPh>
    <rPh sb="20" eb="22">
      <t>テビ</t>
    </rPh>
    <rPh sb="30" eb="32">
      <t>サイセイ</t>
    </rPh>
    <rPh sb="34" eb="35">
      <t>ガク</t>
    </rPh>
    <rPh sb="43" eb="44">
      <t>ナド</t>
    </rPh>
    <rPh sb="45" eb="47">
      <t>カクニン</t>
    </rPh>
    <phoneticPr fontId="1"/>
  </si>
  <si>
    <t>コミュニティ再生ケア学に関するWebページは　　　　　　　　　　　</t>
    <rPh sb="6" eb="8">
      <t>サイセイ</t>
    </rPh>
    <rPh sb="10" eb="11">
      <t>ガク</t>
    </rPh>
    <rPh sb="11" eb="12">
      <t>コクガク</t>
    </rPh>
    <rPh sb="12" eb="13">
      <t>カン</t>
    </rPh>
    <phoneticPr fontId="1"/>
  </si>
  <si>
    <t>コミュニティ再生ケア学は、普遍教育科目の「講義型」「講義・体験型」「ＰＢＬ・実習型」、専門教育科目から構成されています。</t>
    <rPh sb="6" eb="8">
      <t>サイセイ</t>
    </rPh>
    <rPh sb="10" eb="11">
      <t>ガク</t>
    </rPh>
    <rPh sb="11" eb="12">
      <t>コクガク</t>
    </rPh>
    <phoneticPr fontId="1"/>
  </si>
  <si>
    <t>地域と暮らし</t>
    <rPh sb="0" eb="2">
      <t>チイキ</t>
    </rPh>
    <rPh sb="3" eb="4">
      <t>ク</t>
    </rPh>
    <phoneticPr fontId="1"/>
  </si>
  <si>
    <t>団地再生まちづくり</t>
    <rPh sb="0" eb="2">
      <t>ダンチ</t>
    </rPh>
    <rPh sb="2" eb="4">
      <t>サイセイ</t>
    </rPh>
    <phoneticPr fontId="1"/>
  </si>
  <si>
    <t>木</t>
    <rPh sb="0" eb="1">
      <t>モク</t>
    </rPh>
    <phoneticPr fontId="1"/>
  </si>
  <si>
    <t>G14U00101</t>
    <phoneticPr fontId="1"/>
  </si>
  <si>
    <t>講義型・体験型</t>
    <rPh sb="0" eb="2">
      <t>コウギ</t>
    </rPh>
    <rPh sb="2" eb="3">
      <t>ガタ</t>
    </rPh>
    <rPh sb="4" eb="6">
      <t>タイケン</t>
    </rPh>
    <rPh sb="6" eb="7">
      <t>ガタ</t>
    </rPh>
    <phoneticPr fontId="1"/>
  </si>
  <si>
    <t>講義型・体験型</t>
    <phoneticPr fontId="1"/>
  </si>
  <si>
    <t>地域（再生）の基礎</t>
    <rPh sb="0" eb="2">
      <t>チイキ</t>
    </rPh>
    <rPh sb="3" eb="5">
      <t>サイセイ</t>
    </rPh>
    <rPh sb="7" eb="9">
      <t>キソ</t>
    </rPh>
    <phoneticPr fontId="1"/>
  </si>
  <si>
    <t>PBL・実習型</t>
    <phoneticPr fontId="1"/>
  </si>
  <si>
    <t>地域活動体験</t>
    <rPh sb="0" eb="2">
      <t>チイキ</t>
    </rPh>
    <rPh sb="2" eb="4">
      <t>カツドウ</t>
    </rPh>
    <rPh sb="4" eb="6">
      <t>タイケン</t>
    </rPh>
    <phoneticPr fontId="1"/>
  </si>
  <si>
    <t>インターンシップ</t>
    <phoneticPr fontId="1"/>
  </si>
  <si>
    <t>地域（再生）に関する専門内容</t>
    <rPh sb="0" eb="2">
      <t>チイキ</t>
    </rPh>
    <rPh sb="3" eb="5">
      <t>サイセイ</t>
    </rPh>
    <rPh sb="7" eb="8">
      <t>カン</t>
    </rPh>
    <rPh sb="10" eb="12">
      <t>センモン</t>
    </rPh>
    <rPh sb="12" eb="14">
      <t>ナイヨウ</t>
    </rPh>
    <phoneticPr fontId="1"/>
  </si>
  <si>
    <t>専門教育科目</t>
    <rPh sb="0" eb="2">
      <t>センモン</t>
    </rPh>
    <rPh sb="2" eb="4">
      <t>キョウイク</t>
    </rPh>
    <rPh sb="4" eb="6">
      <t>カモク</t>
    </rPh>
    <phoneticPr fontId="1"/>
  </si>
  <si>
    <r>
      <t>履修証明を取得するには、今後、各科目群を組み合わせて</t>
    </r>
    <r>
      <rPr>
        <b/>
        <sz val="14"/>
        <color rgb="FFFF0000"/>
        <rFont val="HGPｺﾞｼｯｸM"/>
        <family val="3"/>
        <charset val="128"/>
      </rPr>
      <t>合計23単位</t>
    </r>
    <r>
      <rPr>
        <sz val="11"/>
        <color theme="1"/>
        <rFont val="HGPｺﾞｼｯｸM"/>
        <family val="3"/>
        <charset val="128"/>
      </rPr>
      <t>に達するまで修得してください。</t>
    </r>
    <rPh sb="0" eb="2">
      <t>リシュウ</t>
    </rPh>
    <rPh sb="2" eb="4">
      <t>ショウメイ</t>
    </rPh>
    <rPh sb="5" eb="7">
      <t>シュトク</t>
    </rPh>
    <rPh sb="12" eb="14">
      <t>コンゴ</t>
    </rPh>
    <rPh sb="15" eb="16">
      <t>カク</t>
    </rPh>
    <rPh sb="16" eb="18">
      <t>カモク</t>
    </rPh>
    <rPh sb="18" eb="19">
      <t>グン</t>
    </rPh>
    <rPh sb="20" eb="21">
      <t>ク</t>
    </rPh>
    <rPh sb="22" eb="23">
      <t>ア</t>
    </rPh>
    <rPh sb="26" eb="28">
      <t>ゴウケイ</t>
    </rPh>
    <rPh sb="30" eb="32">
      <t>タンイ</t>
    </rPh>
    <rPh sb="33" eb="34">
      <t>タッ</t>
    </rPh>
    <rPh sb="38" eb="40">
      <t>シュウトク</t>
    </rPh>
    <phoneticPr fontId="1"/>
  </si>
  <si>
    <t>講義型（地域と暮らし）</t>
    <rPh sb="2" eb="3">
      <t>ガタ</t>
    </rPh>
    <phoneticPr fontId="1"/>
  </si>
  <si>
    <t>講義型・体験型
（地域（再生）の基礎）</t>
    <phoneticPr fontId="1"/>
  </si>
  <si>
    <t>講義型・体験型（地域（再生）に関する多様な分野・テーマ）</t>
    <phoneticPr fontId="1"/>
  </si>
  <si>
    <t>PBL・実習型（プロジェクト・　　　ベースト・ラーニング）</t>
    <rPh sb="4" eb="6">
      <t>ジッシュウ</t>
    </rPh>
    <rPh sb="6" eb="7">
      <t>ガタ</t>
    </rPh>
    <phoneticPr fontId="1"/>
  </si>
  <si>
    <t>PBL・実習型
（カレッジリンクプログラム）</t>
    <rPh sb="4" eb="6">
      <t>ジッシュウ</t>
    </rPh>
    <rPh sb="6" eb="7">
      <t>ガタ</t>
    </rPh>
    <phoneticPr fontId="1"/>
  </si>
  <si>
    <t>PBL・実習型
（地域活動体験）</t>
    <rPh sb="4" eb="6">
      <t>ジッシュウ</t>
    </rPh>
    <rPh sb="6" eb="7">
      <t>ガタ</t>
    </rPh>
    <rPh sb="9" eb="11">
      <t>チイキ</t>
    </rPh>
    <rPh sb="11" eb="13">
      <t>カツドウ</t>
    </rPh>
    <rPh sb="13" eb="15">
      <t>タイケン</t>
    </rPh>
    <phoneticPr fontId="1"/>
  </si>
  <si>
    <t>PBL・実習型
（インターンシップ）</t>
    <rPh sb="4" eb="6">
      <t>ジッシュウ</t>
    </rPh>
    <rPh sb="6" eb="7">
      <t>ガタ</t>
    </rPh>
    <phoneticPr fontId="1"/>
  </si>
  <si>
    <t>講義型・体験型
（地域（再生）に資するスキル）</t>
    <rPh sb="0" eb="2">
      <t>コウギ</t>
    </rPh>
    <rPh sb="2" eb="3">
      <t>ガタ</t>
    </rPh>
    <rPh sb="4" eb="7">
      <t>タイケンガタ</t>
    </rPh>
    <rPh sb="9" eb="11">
      <t>チイキ</t>
    </rPh>
    <rPh sb="12" eb="14">
      <t>サイセイ</t>
    </rPh>
    <rPh sb="16" eb="17">
      <t>シ</t>
    </rPh>
    <phoneticPr fontId="1"/>
  </si>
  <si>
    <t>専門教育科目（地域（再生）　　に関する専門内容）</t>
    <phoneticPr fontId="1"/>
  </si>
  <si>
    <t>カレッジリンク
・プログラム</t>
    <phoneticPr fontId="1"/>
  </si>
  <si>
    <t>地域（再生）に関する  多様な分野・テーマ</t>
    <rPh sb="0" eb="2">
      <t>チイキ</t>
    </rPh>
    <rPh sb="3" eb="5">
      <t>サイセイ</t>
    </rPh>
    <rPh sb="7" eb="8">
      <t>カン</t>
    </rPh>
    <rPh sb="12" eb="14">
      <t>タヨウ</t>
    </rPh>
    <rPh sb="15" eb="17">
      <t>ブンヤ</t>
    </rPh>
    <phoneticPr fontId="1"/>
  </si>
  <si>
    <t>地域（再生）に資する スキル</t>
    <rPh sb="0" eb="2">
      <t>チイキ</t>
    </rPh>
    <rPh sb="3" eb="5">
      <t>サイセイ</t>
    </rPh>
    <rPh sb="7" eb="8">
      <t>シ</t>
    </rPh>
    <phoneticPr fontId="1"/>
  </si>
  <si>
    <t>PBL（プロジェクト・ベースト・ラーニング）</t>
    <phoneticPr fontId="1"/>
  </si>
  <si>
    <t>鈴木　雅之</t>
    <rPh sb="0" eb="2">
      <t>スズキ</t>
    </rPh>
    <rPh sb="3" eb="5">
      <t>マサユキ</t>
    </rPh>
    <phoneticPr fontId="1"/>
  </si>
  <si>
    <t>講義型　地域と暮らしの最初の行は、入力例です。</t>
    <rPh sb="0" eb="2">
      <t>コウギ</t>
    </rPh>
    <rPh sb="2" eb="3">
      <t>ガタ</t>
    </rPh>
    <rPh sb="4" eb="6">
      <t>チイキ</t>
    </rPh>
    <rPh sb="7" eb="8">
      <t>ク</t>
    </rPh>
    <rPh sb="11" eb="13">
      <t>サイショ</t>
    </rPh>
    <rPh sb="14" eb="15">
      <t>ギョウ</t>
    </rPh>
    <rPh sb="17" eb="19">
      <t>ニュウリョク</t>
    </rPh>
    <rPh sb="19" eb="20">
      <t>レイ</t>
    </rPh>
    <phoneticPr fontId="1"/>
  </si>
  <si>
    <t>詳しくは上で示したWebページ等を参考にしてください。</t>
    <rPh sb="0" eb="1">
      <t>クワ</t>
    </rPh>
    <rPh sb="4" eb="5">
      <t>ウエ</t>
    </rPh>
    <rPh sb="6" eb="7">
      <t>シメ</t>
    </rPh>
    <rPh sb="15" eb="16">
      <t>ナド</t>
    </rPh>
    <rPh sb="17" eb="19">
      <t>サンコウ</t>
    </rPh>
    <phoneticPr fontId="1"/>
  </si>
  <si>
    <r>
      <t>※コミュニティ再生ケア学履修証明書取得のために、講義型では、</t>
    </r>
    <r>
      <rPr>
        <b/>
        <sz val="11"/>
        <color theme="1"/>
        <rFont val="HGPｺﾞｼｯｸM"/>
        <family val="3"/>
        <charset val="128"/>
      </rPr>
      <t>１単位</t>
    </r>
    <r>
      <rPr>
        <sz val="11"/>
        <color theme="1"/>
        <rFont val="HGPｺﾞｼｯｸM"/>
        <family val="3"/>
        <charset val="128"/>
      </rPr>
      <t>が必要です。</t>
    </r>
    <rPh sb="7" eb="9">
      <t>サイセイ</t>
    </rPh>
    <rPh sb="11" eb="12">
      <t>ガク</t>
    </rPh>
    <rPh sb="12" eb="14">
      <t>リシュウ</t>
    </rPh>
    <rPh sb="14" eb="16">
      <t>ショウメイ</t>
    </rPh>
    <rPh sb="16" eb="17">
      <t>ショ</t>
    </rPh>
    <rPh sb="17" eb="19">
      <t>シュトク</t>
    </rPh>
    <rPh sb="24" eb="26">
      <t>コウギ</t>
    </rPh>
    <rPh sb="26" eb="27">
      <t>ガタ</t>
    </rPh>
    <rPh sb="31" eb="33">
      <t>タンイ</t>
    </rPh>
    <rPh sb="34" eb="36">
      <t>ヒツヨウ</t>
    </rPh>
    <phoneticPr fontId="1"/>
  </si>
  <si>
    <r>
      <t xml:space="preserve">講義型
</t>
    </r>
    <r>
      <rPr>
        <sz val="11"/>
        <color rgb="FFFFFF00"/>
        <rFont val="ＭＳ ゴシック"/>
        <family val="3"/>
        <charset val="128"/>
      </rPr>
      <t>地域と暮らし</t>
    </r>
    <rPh sb="0" eb="2">
      <t>コウギ</t>
    </rPh>
    <rPh sb="2" eb="3">
      <t>ガタ</t>
    </rPh>
    <rPh sb="4" eb="6">
      <t>チイキ</t>
    </rPh>
    <rPh sb="7" eb="8">
      <t>ク</t>
    </rPh>
    <phoneticPr fontId="1"/>
  </si>
  <si>
    <r>
      <t xml:space="preserve">講義型・体験型
</t>
    </r>
    <r>
      <rPr>
        <sz val="9"/>
        <color rgb="FFFFFF00"/>
        <rFont val="ＭＳ ゴシック"/>
        <family val="3"/>
        <charset val="128"/>
      </rPr>
      <t>地域（再生）の基礎</t>
    </r>
    <rPh sb="0" eb="2">
      <t>コウギ</t>
    </rPh>
    <rPh sb="2" eb="3">
      <t>ガタ</t>
    </rPh>
    <rPh sb="4" eb="6">
      <t>タイケン</t>
    </rPh>
    <rPh sb="6" eb="7">
      <t>ガタ</t>
    </rPh>
    <rPh sb="8" eb="10">
      <t>チイキ</t>
    </rPh>
    <rPh sb="11" eb="13">
      <t>サイセイ</t>
    </rPh>
    <rPh sb="15" eb="17">
      <t>キソ</t>
    </rPh>
    <phoneticPr fontId="1"/>
  </si>
  <si>
    <r>
      <t xml:space="preserve">講義型・体験型
</t>
    </r>
    <r>
      <rPr>
        <sz val="9"/>
        <color rgb="FFFFFF00"/>
        <rFont val="ＭＳ ゴシック"/>
        <family val="3"/>
        <charset val="128"/>
      </rPr>
      <t>地域（再生）に関する多様な分野・テーマ</t>
    </r>
    <rPh sb="0" eb="2">
      <t>コウギ</t>
    </rPh>
    <rPh sb="2" eb="3">
      <t>ガタ</t>
    </rPh>
    <rPh sb="4" eb="6">
      <t>タイケン</t>
    </rPh>
    <rPh sb="6" eb="7">
      <t>ガタ</t>
    </rPh>
    <rPh sb="8" eb="10">
      <t>チイキ</t>
    </rPh>
    <rPh sb="11" eb="13">
      <t>サイセイ</t>
    </rPh>
    <rPh sb="15" eb="16">
      <t>カン</t>
    </rPh>
    <rPh sb="18" eb="20">
      <t>タヨウ</t>
    </rPh>
    <rPh sb="21" eb="23">
      <t>ブンヤ</t>
    </rPh>
    <phoneticPr fontId="1"/>
  </si>
  <si>
    <r>
      <t xml:space="preserve">講義型・体験型
</t>
    </r>
    <r>
      <rPr>
        <sz val="9"/>
        <color rgb="FFFFFF00"/>
        <rFont val="ＭＳ ゴシック"/>
        <family val="3"/>
        <charset val="128"/>
      </rPr>
      <t>地域（再生）に資するスキル</t>
    </r>
    <rPh sb="0" eb="2">
      <t>コウギ</t>
    </rPh>
    <rPh sb="2" eb="3">
      <t>ガタ</t>
    </rPh>
    <rPh sb="4" eb="6">
      <t>タイケン</t>
    </rPh>
    <rPh sb="6" eb="7">
      <t>ガタ</t>
    </rPh>
    <rPh sb="8" eb="10">
      <t>チイキ</t>
    </rPh>
    <rPh sb="11" eb="13">
      <t>サイセイ</t>
    </rPh>
    <rPh sb="15" eb="16">
      <t>シ</t>
    </rPh>
    <phoneticPr fontId="1"/>
  </si>
  <si>
    <r>
      <t xml:space="preserve">PBL・実習型
</t>
    </r>
    <r>
      <rPr>
        <sz val="10"/>
        <color rgb="FFFFFF00"/>
        <rFont val="ＭＳ ゴシック"/>
        <family val="3"/>
        <charset val="128"/>
      </rPr>
      <t>プロジェクト・ベースト・ラーニング</t>
    </r>
    <rPh sb="4" eb="6">
      <t>ジッシュウ</t>
    </rPh>
    <rPh sb="6" eb="7">
      <t>ガタ</t>
    </rPh>
    <phoneticPr fontId="1"/>
  </si>
  <si>
    <r>
      <t xml:space="preserve">PBL・実習型
</t>
    </r>
    <r>
      <rPr>
        <sz val="10"/>
        <color rgb="FFFFFF00"/>
        <rFont val="ＭＳ ゴシック"/>
        <family val="3"/>
        <charset val="128"/>
      </rPr>
      <t>カレッジリンクプログラム</t>
    </r>
    <rPh sb="4" eb="6">
      <t>ジッシュウ</t>
    </rPh>
    <rPh sb="6" eb="7">
      <t>ガタ</t>
    </rPh>
    <phoneticPr fontId="1"/>
  </si>
  <si>
    <r>
      <t xml:space="preserve">PBL・実習型
</t>
    </r>
    <r>
      <rPr>
        <sz val="10"/>
        <color rgb="FFFFFF00"/>
        <rFont val="ＭＳ ゴシック"/>
        <family val="3"/>
        <charset val="128"/>
      </rPr>
      <t>地域活動体験</t>
    </r>
    <rPh sb="4" eb="6">
      <t>ジッシュウ</t>
    </rPh>
    <rPh sb="6" eb="7">
      <t>ガタ</t>
    </rPh>
    <phoneticPr fontId="1"/>
  </si>
  <si>
    <r>
      <t xml:space="preserve">PBL・実習型
</t>
    </r>
    <r>
      <rPr>
        <sz val="10"/>
        <color rgb="FFFFFF00"/>
        <rFont val="ＭＳ ゴシック"/>
        <family val="3"/>
        <charset val="128"/>
      </rPr>
      <t>インターンシップ</t>
    </r>
    <rPh sb="4" eb="6">
      <t>ジッシュウ</t>
    </rPh>
    <rPh sb="6" eb="7">
      <t>ガタ</t>
    </rPh>
    <phoneticPr fontId="1"/>
  </si>
  <si>
    <r>
      <t xml:space="preserve">専門教育科目
</t>
    </r>
    <r>
      <rPr>
        <sz val="10"/>
        <color rgb="FFFFFF00"/>
        <rFont val="ＭＳ ゴシック"/>
        <family val="3"/>
        <charset val="128"/>
      </rPr>
      <t>地域（再生）に関する専門内容</t>
    </r>
    <rPh sb="0" eb="2">
      <t>センモン</t>
    </rPh>
    <rPh sb="2" eb="4">
      <t>キョウイク</t>
    </rPh>
    <rPh sb="4" eb="6">
      <t>カモク</t>
    </rPh>
    <rPh sb="7" eb="9">
      <t>チイキ</t>
    </rPh>
    <rPh sb="10" eb="12">
      <t>サイセイ</t>
    </rPh>
    <rPh sb="14" eb="15">
      <t>カン</t>
    </rPh>
    <rPh sb="17" eb="19">
      <t>センモン</t>
    </rPh>
    <rPh sb="19" eb="21">
      <t>ナイヨウ</t>
    </rPh>
    <phoneticPr fontId="1"/>
  </si>
  <si>
    <t>※コミュニティ再生ケア学履修証明書取得のために、地域と暮らしでは、1単位が必要です。</t>
    <rPh sb="7" eb="9">
      <t>サイセイ</t>
    </rPh>
    <rPh sb="11" eb="12">
      <t>ガク</t>
    </rPh>
    <rPh sb="12" eb="14">
      <t>リシュウ</t>
    </rPh>
    <rPh sb="14" eb="16">
      <t>ショウメイ</t>
    </rPh>
    <rPh sb="16" eb="17">
      <t>ショ</t>
    </rPh>
    <rPh sb="17" eb="19">
      <t>シュトク</t>
    </rPh>
    <rPh sb="24" eb="26">
      <t>チイキ</t>
    </rPh>
    <rPh sb="27" eb="28">
      <t>ク</t>
    </rPh>
    <rPh sb="34" eb="36">
      <t>タンイ</t>
    </rPh>
    <rPh sb="37" eb="39">
      <t>ヒツヨウ</t>
    </rPh>
    <phoneticPr fontId="1"/>
  </si>
  <si>
    <t>※コミュニティ再生ケア学履修証明書取得のために、地域（再生）の基礎では、4～10単位が必要です。</t>
    <rPh sb="7" eb="9">
      <t>サイセイ</t>
    </rPh>
    <rPh sb="11" eb="12">
      <t>ガク</t>
    </rPh>
    <rPh sb="12" eb="14">
      <t>リシュウ</t>
    </rPh>
    <rPh sb="14" eb="16">
      <t>ショウメイ</t>
    </rPh>
    <rPh sb="16" eb="17">
      <t>ショ</t>
    </rPh>
    <rPh sb="17" eb="19">
      <t>シュトク</t>
    </rPh>
    <rPh sb="24" eb="26">
      <t>チイキ</t>
    </rPh>
    <rPh sb="27" eb="29">
      <t>サイセイ</t>
    </rPh>
    <rPh sb="31" eb="33">
      <t>キソ</t>
    </rPh>
    <rPh sb="40" eb="42">
      <t>タンイ</t>
    </rPh>
    <rPh sb="43" eb="45">
      <t>ヒツヨウ</t>
    </rPh>
    <phoneticPr fontId="1"/>
  </si>
  <si>
    <t>※コミュニティ再生ケア学履修証明書取得のために、地域（再生）に関する多様な分野・テーマでは、2～4単位が必要です。</t>
    <rPh sb="7" eb="9">
      <t>サイセイ</t>
    </rPh>
    <rPh sb="11" eb="12">
      <t>ガク</t>
    </rPh>
    <rPh sb="12" eb="14">
      <t>リシュウ</t>
    </rPh>
    <rPh sb="14" eb="16">
      <t>ショウメイ</t>
    </rPh>
    <rPh sb="16" eb="17">
      <t>ショ</t>
    </rPh>
    <rPh sb="17" eb="19">
      <t>シュトク</t>
    </rPh>
    <rPh sb="49" eb="51">
      <t>タンイ</t>
    </rPh>
    <rPh sb="52" eb="54">
      <t>ヒツヨウ</t>
    </rPh>
    <phoneticPr fontId="1"/>
  </si>
  <si>
    <t>※コミュニティ再生ケア学履修証明書取得のために、地域（再生）に資するスキルでは、2～4単位が必要です。</t>
    <rPh sb="7" eb="9">
      <t>サイセイ</t>
    </rPh>
    <rPh sb="11" eb="12">
      <t>ガク</t>
    </rPh>
    <rPh sb="12" eb="14">
      <t>リシュウ</t>
    </rPh>
    <rPh sb="14" eb="16">
      <t>ショウメイ</t>
    </rPh>
    <rPh sb="16" eb="17">
      <t>ショ</t>
    </rPh>
    <rPh sb="17" eb="19">
      <t>シュトク</t>
    </rPh>
    <rPh sb="43" eb="45">
      <t>タンイ</t>
    </rPh>
    <rPh sb="46" eb="48">
      <t>ヒツヨウ</t>
    </rPh>
    <phoneticPr fontId="1"/>
  </si>
  <si>
    <t>※コミュニティ再生ケア学履修証明書取得のために、地域（再生）に関する専門内容では、6単位が必要です。</t>
    <rPh sb="7" eb="9">
      <t>サイセイ</t>
    </rPh>
    <rPh sb="11" eb="12">
      <t>ガク</t>
    </rPh>
    <rPh sb="12" eb="14">
      <t>リシュウ</t>
    </rPh>
    <rPh sb="14" eb="16">
      <t>ショウメイ</t>
    </rPh>
    <rPh sb="16" eb="17">
      <t>ショ</t>
    </rPh>
    <rPh sb="17" eb="19">
      <t>シュトク</t>
    </rPh>
    <rPh sb="24" eb="26">
      <t>チイキ</t>
    </rPh>
    <rPh sb="27" eb="29">
      <t>サイセイ</t>
    </rPh>
    <rPh sb="31" eb="32">
      <t>カン</t>
    </rPh>
    <rPh sb="34" eb="36">
      <t>センモン</t>
    </rPh>
    <rPh sb="36" eb="38">
      <t>ナイヨウ</t>
    </rPh>
    <rPh sb="42" eb="44">
      <t>タンイ</t>
    </rPh>
    <rPh sb="45" eb="47">
      <t>ヒツヨウ</t>
    </rPh>
    <phoneticPr fontId="1"/>
  </si>
  <si>
    <r>
      <t>コミュニティ再生ケア学　</t>
    </r>
    <r>
      <rPr>
        <sz val="22"/>
        <color rgb="FFFF0000"/>
        <rFont val="ＭＳ ゴシック"/>
        <family val="3"/>
        <charset val="128"/>
      </rPr>
      <t>単位取得確認カード</t>
    </r>
    <rPh sb="6" eb="8">
      <t>サイセイ</t>
    </rPh>
    <rPh sb="10" eb="11">
      <t>ガク</t>
    </rPh>
    <rPh sb="12" eb="14">
      <t>タンイ</t>
    </rPh>
    <rPh sb="14" eb="16">
      <t>シュトク</t>
    </rPh>
    <rPh sb="16" eb="18">
      <t>カクニン</t>
    </rPh>
    <phoneticPr fontId="1"/>
  </si>
  <si>
    <t>必要単位数１</t>
    <rPh sb="0" eb="2">
      <t>ヒツヨウ</t>
    </rPh>
    <rPh sb="2" eb="4">
      <t>タンイ</t>
    </rPh>
    <rPh sb="4" eb="5">
      <t>スウ</t>
    </rPh>
    <phoneticPr fontId="1"/>
  </si>
  <si>
    <t>必要単位数４～１０</t>
    <rPh sb="0" eb="2">
      <t>ヒツヨウ</t>
    </rPh>
    <rPh sb="2" eb="4">
      <t>タンイ</t>
    </rPh>
    <rPh sb="4" eb="5">
      <t>スウ</t>
    </rPh>
    <phoneticPr fontId="1"/>
  </si>
  <si>
    <t>必要単位数２～４</t>
    <rPh sb="0" eb="2">
      <t>ヒツヨウ</t>
    </rPh>
    <rPh sb="2" eb="4">
      <t>タンイ</t>
    </rPh>
    <rPh sb="4" eb="5">
      <t>スウ</t>
    </rPh>
    <phoneticPr fontId="1"/>
  </si>
  <si>
    <t>必要単位数２～６</t>
    <rPh sb="0" eb="2">
      <t>ヒツヨウ</t>
    </rPh>
    <rPh sb="2" eb="4">
      <t>タンイ</t>
    </rPh>
    <rPh sb="4" eb="5">
      <t>スウ</t>
    </rPh>
    <phoneticPr fontId="1"/>
  </si>
  <si>
    <t>必要単位数６</t>
    <rPh sb="0" eb="2">
      <t>ヒツヨウ</t>
    </rPh>
    <rPh sb="2" eb="4">
      <t>タンイ</t>
    </rPh>
    <rPh sb="4" eb="5">
      <t>スウ</t>
    </rPh>
    <phoneticPr fontId="1"/>
  </si>
  <si>
    <r>
      <t>コミュニティ再生ケア学　</t>
    </r>
    <r>
      <rPr>
        <sz val="22"/>
        <rFont val="ＭＳ ゴシック"/>
        <family val="3"/>
        <charset val="128"/>
      </rPr>
      <t>単位取得確認カード</t>
    </r>
    <rPh sb="6" eb="8">
      <t>サイセイ</t>
    </rPh>
    <rPh sb="10" eb="11">
      <t>ガク</t>
    </rPh>
    <rPh sb="12" eb="14">
      <t>タンイ</t>
    </rPh>
    <rPh sb="14" eb="16">
      <t>シュトク</t>
    </rPh>
    <rPh sb="16" eb="18">
      <t>カクニン</t>
    </rPh>
    <phoneticPr fontId="1"/>
  </si>
  <si>
    <t>わたしが今まで取得した「コミュニティ再生ケア学」の単位は以下の通りです。</t>
    <rPh sb="4" eb="5">
      <t>イマ</t>
    </rPh>
    <rPh sb="7" eb="9">
      <t>シュトク</t>
    </rPh>
    <rPh sb="18" eb="20">
      <t>サイセイ</t>
    </rPh>
    <rPh sb="22" eb="23">
      <t>ガク</t>
    </rPh>
    <rPh sb="25" eb="27">
      <t>タンイ</t>
    </rPh>
    <rPh sb="28" eb="30">
      <t>イカ</t>
    </rPh>
    <rPh sb="31" eb="32">
      <t>トオ</t>
    </rPh>
    <phoneticPr fontId="1"/>
  </si>
  <si>
    <t>別紙様式2-1</t>
    <rPh sb="0" eb="2">
      <t>ベッシ</t>
    </rPh>
    <rPh sb="2" eb="4">
      <t>ヨウシキ</t>
    </rPh>
    <phoneticPr fontId="1"/>
  </si>
  <si>
    <t>別紙様式２－２</t>
    <rPh sb="0" eb="2">
      <t>ベッシ</t>
    </rPh>
    <rPh sb="2" eb="4">
      <t>ヨウシキ</t>
    </rPh>
    <phoneticPr fontId="1"/>
  </si>
  <si>
    <t>記入例</t>
    <rPh sb="0" eb="2">
      <t>キニュウ</t>
    </rPh>
    <rPh sb="2" eb="3">
      <t>レイ</t>
    </rPh>
    <phoneticPr fontId="1"/>
  </si>
  <si>
    <t>　　氏名</t>
    <rPh sb="2" eb="4">
      <t>シメイ</t>
    </rPh>
    <phoneticPr fontId="1"/>
  </si>
  <si>
    <t>※コミュニティ再生ケア学履修証明書取得のために、PBL・実習型科目で、合計2～6単位が必要です。</t>
    <rPh sb="7" eb="9">
      <t>サイセイ</t>
    </rPh>
    <rPh sb="11" eb="12">
      <t>ガク</t>
    </rPh>
    <rPh sb="12" eb="14">
      <t>リシュウ</t>
    </rPh>
    <rPh sb="14" eb="16">
      <t>ショウメイ</t>
    </rPh>
    <rPh sb="16" eb="17">
      <t>ショ</t>
    </rPh>
    <rPh sb="17" eb="19">
      <t>シュトク</t>
    </rPh>
    <rPh sb="35" eb="37">
      <t>ゴウケイ</t>
    </rPh>
    <rPh sb="40" eb="42">
      <t>タンイ</t>
    </rPh>
    <rPh sb="43" eb="45">
      <t>ヒツヨウ</t>
    </rPh>
    <phoneticPr fontId="1"/>
  </si>
  <si>
    <t>※コミュニティ再生ケア学履修証明書取得のために、PBL・実習型科目で、合計2～6単位が必要です。</t>
    <rPh sb="16" eb="17">
      <t>ショ</t>
    </rPh>
    <rPh sb="35" eb="37">
      <t>ゴウケイ</t>
    </rPh>
    <phoneticPr fontId="1"/>
  </si>
  <si>
    <t>※コミュニティ再生ケア学履修証明書取得のために、PBL・実習型科目で、合計2～6単位が必要です。</t>
    <rPh sb="16" eb="17">
      <t>ショ</t>
    </rPh>
    <phoneticPr fontId="1"/>
  </si>
  <si>
    <t>http://cocp.chiba-u.jp/education/index.html</t>
    <phoneticPr fontId="1"/>
  </si>
  <si>
    <t>　※Ａ４縦にて印刷の上提出すること</t>
    <rPh sb="4" eb="5">
      <t>タテ</t>
    </rPh>
    <rPh sb="7" eb="9">
      <t>インサツ</t>
    </rPh>
    <rPh sb="10" eb="11">
      <t>ウエ</t>
    </rPh>
    <rPh sb="11" eb="13">
      <t>テイシュツ</t>
    </rPh>
    <phoneticPr fontId="1"/>
  </si>
  <si>
    <t>※年度は西暦表記で記載のこと。</t>
    <rPh sb="1" eb="3">
      <t>ネンド</t>
    </rPh>
    <rPh sb="4" eb="6">
      <t>セイレキ</t>
    </rPh>
    <rPh sb="6" eb="8">
      <t>ヒョウキ</t>
    </rPh>
    <rPh sb="9" eb="1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</si>
</sst>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9"/>
      <color theme="1"/>
      <name val="HGPｺﾞｼｯｸM"/>
      <family val="3"/>
      <charset val="128"/>
    </font>
    <font>
      <b/>
      <sz val="11"/>
      <color theme="1"/>
      <name val="HGPｺﾞｼｯｸM"/>
      <family val="3"/>
      <charset val="128"/>
    </font>
    <font>
      <b/>
      <sz val="11"/>
      <color theme="0"/>
      <name val="HGPｺﾞｼｯｸM"/>
      <family val="3"/>
      <charset val="128"/>
    </font>
    <font>
      <b/>
      <sz val="8"/>
      <color theme="0"/>
      <name val="HGPｺﾞｼｯｸM"/>
      <family val="3"/>
      <charset val="128"/>
    </font>
    <font>
      <sz val="11"/>
      <color theme="5" tint="-0.249977111117893"/>
      <name val="HGPｺﾞｼｯｸM"/>
      <family val="3"/>
      <charset val="128"/>
    </font>
    <font>
      <sz val="11"/>
      <color theme="5" tint="-0.499984740745262"/>
      <name val="HGPｺﾞｼｯｸM"/>
      <family val="3"/>
      <charset val="128"/>
    </font>
    <font>
      <sz val="9"/>
      <color theme="1"/>
      <name val="ＭＳ Ｐゴシック"/>
      <family val="2"/>
      <charset val="128"/>
      <scheme val="minor"/>
    </font>
    <font>
      <b/>
      <sz val="11"/>
      <color rgb="FFFF0000"/>
      <name val="HGPｺﾞｼｯｸM"/>
      <family val="3"/>
      <charset val="128"/>
    </font>
    <font>
      <sz val="22"/>
      <color theme="1"/>
      <name val="HGP教科書体"/>
      <family val="1"/>
      <charset val="128"/>
    </font>
    <font>
      <b/>
      <sz val="9"/>
      <color theme="0"/>
      <name val="HGPｺﾞｼｯｸM"/>
      <family val="3"/>
      <charset val="128"/>
    </font>
    <font>
      <sz val="11"/>
      <color theme="0"/>
      <name val="ＭＳ Ｐゴシック"/>
      <family val="2"/>
      <charset val="128"/>
      <scheme val="minor"/>
    </font>
    <font>
      <sz val="10"/>
      <color theme="1"/>
      <name val="ＭＳ Ｐゴシック"/>
      <family val="2"/>
      <charset val="128"/>
      <scheme val="minor"/>
    </font>
    <font>
      <sz val="10"/>
      <color theme="1"/>
      <name val="HGPｺﾞｼｯｸM"/>
      <family val="3"/>
      <charset val="128"/>
    </font>
    <font>
      <u/>
      <sz val="11"/>
      <color theme="10"/>
      <name val="ＭＳ Ｐゴシック"/>
      <family val="2"/>
      <charset val="128"/>
      <scheme val="minor"/>
    </font>
    <font>
      <u/>
      <sz val="11"/>
      <color theme="10"/>
      <name val="HGPｺﾞｼｯｸM"/>
      <family val="3"/>
      <charset val="128"/>
    </font>
    <font>
      <sz val="12"/>
      <color theme="1" tint="0.249977111117893"/>
      <name val="HGPｺﾞｼｯｸM"/>
      <family val="3"/>
      <charset val="128"/>
    </font>
    <font>
      <sz val="9"/>
      <color rgb="FFFF0000"/>
      <name val="HGPｺﾞｼｯｸE"/>
      <family val="3"/>
      <charset val="128"/>
    </font>
    <font>
      <sz val="12"/>
      <color theme="1"/>
      <name val="HGPｺﾞｼｯｸM"/>
      <family val="3"/>
      <charset val="128"/>
    </font>
    <font>
      <b/>
      <sz val="14"/>
      <color rgb="FFFF0000"/>
      <name val="HGPｺﾞｼｯｸM"/>
      <family val="3"/>
      <charset val="128"/>
    </font>
    <font>
      <b/>
      <sz val="14"/>
      <color theme="5" tint="-0.249977111117893"/>
      <name val="HGPｺﾞｼｯｸM"/>
      <family val="3"/>
      <charset val="128"/>
    </font>
    <font>
      <sz val="22"/>
      <color theme="1"/>
      <name val="HGP創英角ﾎﾟｯﾌﾟ体"/>
      <family val="3"/>
      <charset val="128"/>
    </font>
    <font>
      <sz val="16"/>
      <color theme="1"/>
      <name val="HGP創英角ﾎﾟｯﾌﾟ体"/>
      <family val="3"/>
      <charset val="128"/>
    </font>
    <font>
      <sz val="18"/>
      <color theme="1"/>
      <name val="HGP創英角ﾎﾟｯﾌﾟ体"/>
      <family val="3"/>
      <charset val="128"/>
    </font>
    <font>
      <b/>
      <sz val="11"/>
      <color theme="1"/>
      <name val="ＭＳ Ｐゴシック"/>
      <family val="3"/>
      <charset val="128"/>
      <scheme val="minor"/>
    </font>
    <font>
      <sz val="11"/>
      <color theme="1"/>
      <name val="ＭＳ ゴシック"/>
      <family val="3"/>
      <charset val="128"/>
    </font>
    <font>
      <b/>
      <sz val="14"/>
      <color theme="1"/>
      <name val="ＭＳ ゴシック"/>
      <family val="3"/>
      <charset val="128"/>
    </font>
    <font>
      <sz val="22"/>
      <color theme="1"/>
      <name val="ＭＳ ゴシック"/>
      <family val="3"/>
      <charset val="128"/>
    </font>
    <font>
      <sz val="22"/>
      <color rgb="FFFF0000"/>
      <name val="ＭＳ ゴシック"/>
      <family val="3"/>
      <charset val="128"/>
    </font>
    <font>
      <b/>
      <sz val="11"/>
      <color theme="0"/>
      <name val="ＭＳ ゴシック"/>
      <family val="3"/>
      <charset val="128"/>
    </font>
    <font>
      <sz val="11"/>
      <color rgb="FFFFFF00"/>
      <name val="ＭＳ ゴシック"/>
      <family val="3"/>
      <charset val="128"/>
    </font>
    <font>
      <sz val="9"/>
      <color rgb="FFFFFF00"/>
      <name val="ＭＳ ゴシック"/>
      <family val="3"/>
      <charset val="128"/>
    </font>
    <font>
      <sz val="10"/>
      <color rgb="FFFFFF00"/>
      <name val="ＭＳ ゴシック"/>
      <family val="3"/>
      <charset val="128"/>
    </font>
    <font>
      <sz val="9"/>
      <color theme="1"/>
      <name val="ＭＳ ゴシック"/>
      <family val="3"/>
      <charset val="128"/>
    </font>
    <font>
      <sz val="9"/>
      <color theme="0"/>
      <name val="ＭＳ ゴシック"/>
      <family val="3"/>
      <charset val="128"/>
    </font>
    <font>
      <sz val="10"/>
      <color theme="1"/>
      <name val="ＭＳ ゴシック"/>
      <family val="3"/>
      <charset val="128"/>
    </font>
    <font>
      <sz val="10"/>
      <color theme="0"/>
      <name val="ＭＳ ゴシック"/>
      <family val="3"/>
      <charset val="128"/>
    </font>
    <font>
      <b/>
      <sz val="8"/>
      <color theme="0"/>
      <name val="ＭＳ ゴシック"/>
      <family val="3"/>
      <charset val="128"/>
    </font>
    <font>
      <b/>
      <sz val="9"/>
      <color theme="0"/>
      <name val="ＭＳ ゴシック"/>
      <family val="3"/>
      <charset val="128"/>
    </font>
    <font>
      <b/>
      <sz val="11"/>
      <color theme="1"/>
      <name val="ＭＳ ゴシック"/>
      <family val="3"/>
      <charset val="128"/>
    </font>
    <font>
      <b/>
      <sz val="11"/>
      <color theme="5" tint="-0.499984740745262"/>
      <name val="ＭＳ ゴシック"/>
      <family val="3"/>
      <charset val="128"/>
    </font>
    <font>
      <sz val="11"/>
      <color theme="5" tint="-0.249977111117893"/>
      <name val="ＭＳ ゴシック"/>
      <family val="3"/>
      <charset val="128"/>
    </font>
    <font>
      <b/>
      <sz val="10"/>
      <color theme="5" tint="-0.499984740745262"/>
      <name val="ＭＳ ゴシック"/>
      <family val="3"/>
      <charset val="128"/>
    </font>
    <font>
      <sz val="10"/>
      <color theme="5" tint="-0.499984740745262"/>
      <name val="ＭＳ ゴシック"/>
      <family val="3"/>
      <charset val="128"/>
    </font>
    <font>
      <sz val="11"/>
      <color theme="5" tint="-0.499984740745262"/>
      <name val="ＭＳ ゴシック"/>
      <family val="3"/>
      <charset val="128"/>
    </font>
    <font>
      <sz val="14"/>
      <color theme="5" tint="-0.499984740745262"/>
      <name val="ＭＳ ゴシック"/>
      <family val="3"/>
      <charset val="128"/>
    </font>
    <font>
      <sz val="22"/>
      <name val="ＭＳ ゴシック"/>
      <family val="3"/>
      <charset val="128"/>
    </font>
    <font>
      <sz val="14"/>
      <name val="ＭＳ ゴシック"/>
      <family val="3"/>
      <charset val="128"/>
    </font>
    <font>
      <b/>
      <sz val="14"/>
      <color rgb="FFFF0000"/>
      <name val="ＭＳ ゴシック"/>
      <family val="3"/>
      <charset val="128"/>
    </font>
    <font>
      <b/>
      <sz val="11"/>
      <color rgb="FFFF0000"/>
      <name val="ＭＳ ゴシック"/>
      <family val="3"/>
      <charset val="128"/>
    </font>
    <font>
      <sz val="11"/>
      <color rgb="FFFF0000"/>
      <name val="ＭＳ ゴシック"/>
      <family val="3"/>
      <charset val="128"/>
    </font>
  </fonts>
  <fills count="13">
    <fill>
      <patternFill patternType="none"/>
    </fill>
    <fill>
      <patternFill patternType="gray125"/>
    </fill>
    <fill>
      <patternFill patternType="solid">
        <fgColor theme="5"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FF00"/>
        <bgColor indexed="64"/>
      </patternFill>
    </fill>
  </fills>
  <borders count="43">
    <border>
      <left/>
      <right/>
      <top/>
      <bottom/>
      <diagonal/>
    </border>
    <border>
      <left style="hair">
        <color theme="0"/>
      </left>
      <right style="hair">
        <color theme="0"/>
      </right>
      <top style="hair">
        <color theme="0"/>
      </top>
      <bottom style="hair">
        <color theme="0"/>
      </bottom>
      <diagonal/>
    </border>
    <border diagonalDown="1">
      <left/>
      <right/>
      <top/>
      <bottom/>
      <diagonal style="hair">
        <color theme="0"/>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top style="hair">
        <color theme="0"/>
      </top>
      <bottom/>
      <diagonal/>
    </border>
    <border>
      <left style="medium">
        <color indexed="64"/>
      </left>
      <right style="hair">
        <color theme="0"/>
      </right>
      <top style="medium">
        <color indexed="64"/>
      </top>
      <bottom style="medium">
        <color indexed="64"/>
      </bottom>
      <diagonal/>
    </border>
    <border>
      <left style="hair">
        <color theme="0"/>
      </left>
      <right style="hair">
        <color theme="0"/>
      </right>
      <top style="medium">
        <color indexed="64"/>
      </top>
      <bottom style="medium">
        <color indexed="64"/>
      </bottom>
      <diagonal/>
    </border>
    <border>
      <left style="hair">
        <color theme="0"/>
      </left>
      <right style="medium">
        <color indexed="64"/>
      </right>
      <top style="medium">
        <color indexed="64"/>
      </top>
      <bottom style="medium">
        <color indexed="64"/>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style="medium">
        <color theme="5" tint="-0.249977111117893"/>
      </right>
      <top/>
      <bottom/>
      <diagonal/>
    </border>
    <border>
      <left style="medium">
        <color theme="5" tint="-0.249977111117893"/>
      </left>
      <right style="medium">
        <color theme="5" tint="-0.249977111117893"/>
      </right>
      <top/>
      <bottom style="medium">
        <color theme="5" tint="-0.249977111117893"/>
      </bottom>
      <diagonal/>
    </border>
    <border>
      <left style="medium">
        <color theme="5" tint="-0.249977111117893"/>
      </left>
      <right style="medium">
        <color theme="0"/>
      </right>
      <top style="medium">
        <color theme="5" tint="-0.249977111117893"/>
      </top>
      <bottom style="medium">
        <color theme="0"/>
      </bottom>
      <diagonal/>
    </border>
    <border>
      <left style="medium">
        <color theme="0"/>
      </left>
      <right style="medium">
        <color theme="0"/>
      </right>
      <top style="medium">
        <color theme="5" tint="-0.249977111117893"/>
      </top>
      <bottom style="medium">
        <color theme="0"/>
      </bottom>
      <diagonal/>
    </border>
    <border>
      <left style="medium">
        <color theme="0"/>
      </left>
      <right style="medium">
        <color theme="5" tint="-0.249977111117893"/>
      </right>
      <top style="medium">
        <color theme="5" tint="-0.249977111117893"/>
      </top>
      <bottom style="medium">
        <color theme="0"/>
      </bottom>
      <diagonal/>
    </border>
    <border>
      <left style="hair">
        <color theme="0"/>
      </left>
      <right/>
      <top style="medium">
        <color indexed="64"/>
      </top>
      <bottom style="medium">
        <color indexed="64"/>
      </bottom>
      <diagonal/>
    </border>
    <border>
      <left/>
      <right/>
      <top style="hair">
        <color theme="0"/>
      </top>
      <bottom/>
      <diagonal/>
    </border>
    <border>
      <left style="thin">
        <color theme="0"/>
      </left>
      <right style="thin">
        <color theme="0"/>
      </right>
      <top style="thin">
        <color theme="0"/>
      </top>
      <bottom style="thin">
        <color theme="0"/>
      </bottom>
      <diagonal/>
    </border>
    <border>
      <left style="hair">
        <color theme="0"/>
      </left>
      <right style="hair">
        <color theme="0"/>
      </right>
      <top style="thin">
        <color theme="0"/>
      </top>
      <bottom style="thin">
        <color theme="0"/>
      </bottom>
      <diagonal/>
    </border>
    <border>
      <left style="hair">
        <color theme="0"/>
      </left>
      <right/>
      <top/>
      <bottom style="hair">
        <color theme="0"/>
      </bottom>
      <diagonal/>
    </border>
    <border>
      <left style="hair">
        <color theme="0"/>
      </left>
      <right/>
      <top/>
      <bottom/>
      <diagonal/>
    </border>
    <border>
      <left style="hair">
        <color theme="0"/>
      </left>
      <right style="hair">
        <color theme="0"/>
      </right>
      <top/>
      <bottom style="thin">
        <color theme="0"/>
      </bottom>
      <diagonal/>
    </border>
    <border>
      <left/>
      <right/>
      <top/>
      <bottom style="hair">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theme="5" tint="-0.249977111117893"/>
      </left>
      <right style="medium">
        <color theme="5" tint="-0.249977111117893"/>
      </right>
      <top/>
      <bottom style="medium">
        <color theme="9" tint="-0.499984740745262"/>
      </bottom>
      <diagonal/>
    </border>
    <border>
      <left style="medium">
        <color rgb="FFFF0000"/>
      </left>
      <right style="medium">
        <color rgb="FFFF0000"/>
      </right>
      <top style="medium">
        <color rgb="FFFF0000"/>
      </top>
      <bottom style="medium">
        <color rgb="FFFF000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ck">
        <color theme="0"/>
      </top>
      <bottom style="dotted">
        <color theme="0"/>
      </bottom>
      <diagonal/>
    </border>
    <border>
      <left/>
      <right style="hair">
        <color theme="0"/>
      </right>
      <top/>
      <bottom style="hair">
        <color theme="0"/>
      </bottom>
      <diagonal/>
    </border>
    <border diagonalDown="1">
      <left style="hair">
        <color theme="0"/>
      </left>
      <right/>
      <top style="hair">
        <color theme="0"/>
      </top>
      <bottom/>
      <diagonal style="hair">
        <color theme="0"/>
      </diagonal>
    </border>
    <border diagonalDown="1">
      <left/>
      <right style="hair">
        <color theme="0"/>
      </right>
      <top style="hair">
        <color theme="0"/>
      </top>
      <bottom/>
      <diagonal style="hair">
        <color theme="0"/>
      </diagonal>
    </border>
    <border diagonalDown="1">
      <left/>
      <right/>
      <top/>
      <bottom style="hair">
        <color theme="0"/>
      </bottom>
      <diagonal style="hair">
        <color theme="0"/>
      </diagonal>
    </border>
    <border diagonalDown="1">
      <left/>
      <right style="hair">
        <color theme="0"/>
      </right>
      <top/>
      <bottom style="hair">
        <color theme="0"/>
      </bottom>
      <diagonal style="hair">
        <color theme="0"/>
      </diagonal>
    </border>
    <border>
      <left/>
      <right/>
      <top/>
      <bottom style="medium">
        <color theme="5" tint="-0.249977111117893"/>
      </bottom>
      <diagonal/>
    </border>
    <border>
      <left style="medium">
        <color theme="5" tint="-0.249977111117893"/>
      </left>
      <right/>
      <top/>
      <bottom style="medium">
        <color theme="5" tint="-0.249977111117893"/>
      </bottom>
      <diagonal/>
    </border>
    <border>
      <left/>
      <right style="medium">
        <color theme="5" tint="-0.249977111117893"/>
      </right>
      <top/>
      <bottom style="medium">
        <color theme="5" tint="-0.249977111117893"/>
      </bottom>
      <diagonal/>
    </border>
    <border>
      <left/>
      <right/>
      <top/>
      <bottom style="medium">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78">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5" fillId="2" borderId="1" xfId="0" applyFont="1" applyFill="1" applyBorder="1" applyAlignment="1">
      <alignment horizontal="center" vertical="center"/>
    </xf>
    <xf numFmtId="0" fontId="9" fillId="0" borderId="0" xfId="0" applyFont="1" applyAlignment="1">
      <alignment horizontal="right" vertical="top"/>
    </xf>
    <xf numFmtId="0" fontId="3" fillId="8" borderId="14" xfId="0" applyFont="1" applyFill="1" applyBorder="1" applyAlignment="1">
      <alignment horizontal="right" vertical="top"/>
    </xf>
    <xf numFmtId="0" fontId="5" fillId="7" borderId="13" xfId="0" applyFont="1" applyFill="1" applyBorder="1" applyAlignment="1">
      <alignment horizontal="center" vertical="center"/>
    </xf>
    <xf numFmtId="0" fontId="0" fillId="8" borderId="0" xfId="0" applyFill="1">
      <alignment vertical="center"/>
    </xf>
    <xf numFmtId="0" fontId="4" fillId="8" borderId="0" xfId="0" applyFont="1" applyFill="1">
      <alignment vertical="center"/>
    </xf>
    <xf numFmtId="0" fontId="2" fillId="8" borderId="0" xfId="0" applyFont="1" applyFill="1">
      <alignment vertical="center"/>
    </xf>
    <xf numFmtId="0" fontId="0" fillId="8" borderId="0" xfId="0" applyFill="1" applyAlignment="1">
      <alignment horizontal="center" vertical="center"/>
    </xf>
    <xf numFmtId="0" fontId="9" fillId="8" borderId="0" xfId="0" applyFont="1" applyFill="1" applyAlignment="1">
      <alignment horizontal="right" vertical="top"/>
    </xf>
    <xf numFmtId="0" fontId="2" fillId="8" borderId="0" xfId="0" applyFont="1" applyFill="1" applyAlignment="1">
      <alignment horizontal="center" vertical="center"/>
    </xf>
    <xf numFmtId="0" fontId="2" fillId="8" borderId="0" xfId="0" applyFont="1" applyFill="1" applyAlignment="1"/>
    <xf numFmtId="0" fontId="2" fillId="8" borderId="0" xfId="0" applyFont="1" applyFill="1" applyAlignment="1">
      <alignment vertical="top"/>
    </xf>
    <xf numFmtId="0" fontId="10" fillId="8" borderId="0" xfId="0" applyFont="1" applyFill="1" applyAlignment="1">
      <alignment horizontal="right"/>
    </xf>
    <xf numFmtId="0" fontId="11" fillId="8" borderId="0" xfId="0" applyFont="1" applyFill="1">
      <alignment vertical="center"/>
    </xf>
    <xf numFmtId="0" fontId="10" fillId="8" borderId="0" xfId="0" applyFont="1" applyFill="1" applyAlignment="1">
      <alignment horizontal="right" vertical="center"/>
    </xf>
    <xf numFmtId="0" fontId="2" fillId="8" borderId="0" xfId="0" applyFont="1" applyFill="1" applyAlignment="1">
      <alignment vertical="center"/>
    </xf>
    <xf numFmtId="0" fontId="0" fillId="8" borderId="0" xfId="0" applyFill="1" applyAlignment="1">
      <alignment vertical="center"/>
    </xf>
    <xf numFmtId="0" fontId="0" fillId="0" borderId="0" xfId="0" applyAlignment="1">
      <alignment vertical="center"/>
    </xf>
    <xf numFmtId="0" fontId="5" fillId="2" borderId="3" xfId="0" applyFont="1" applyFill="1" applyBorder="1" applyAlignment="1" applyProtection="1">
      <alignment horizontal="center" vertical="center"/>
    </xf>
    <xf numFmtId="0" fontId="6" fillId="2" borderId="3"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1" xfId="0" applyFont="1" applyFill="1" applyBorder="1" applyProtection="1">
      <alignment vertical="center"/>
    </xf>
    <xf numFmtId="0" fontId="0" fillId="3" borderId="1" xfId="0" applyFill="1" applyBorder="1" applyProtection="1">
      <alignment vertical="center"/>
      <protection locked="0"/>
    </xf>
    <xf numFmtId="0" fontId="3" fillId="3" borderId="1" xfId="0" applyFont="1" applyFill="1" applyBorder="1" applyAlignment="1" applyProtection="1">
      <alignment horizontal="center" vertical="center"/>
      <protection locked="0"/>
    </xf>
    <xf numFmtId="0" fontId="2" fillId="3" borderId="5" xfId="0" applyFont="1" applyFill="1" applyBorder="1" applyProtection="1">
      <alignment vertical="center"/>
    </xf>
    <xf numFmtId="0" fontId="2" fillId="3" borderId="5"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12" fillId="2" borderId="3"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3" fillId="8" borderId="14" xfId="0" applyFont="1" applyFill="1" applyBorder="1" applyAlignment="1">
      <alignment horizontal="left"/>
    </xf>
    <xf numFmtId="0" fontId="0" fillId="8" borderId="29" xfId="0" applyFill="1" applyBorder="1">
      <alignment vertical="center"/>
    </xf>
    <xf numFmtId="0" fontId="14" fillId="0" borderId="0" xfId="0" applyFont="1" applyAlignment="1">
      <alignment horizontal="center" vertical="center"/>
    </xf>
    <xf numFmtId="0" fontId="15" fillId="0" borderId="0" xfId="0" applyFont="1" applyAlignment="1">
      <alignment horizontal="center" vertical="center"/>
    </xf>
    <xf numFmtId="0" fontId="2" fillId="8" borderId="0" xfId="0" applyFont="1" applyFill="1" applyAlignment="1">
      <alignment horizontal="right" vertical="center"/>
    </xf>
    <xf numFmtId="0" fontId="2" fillId="8" borderId="0" xfId="0" applyFont="1" applyFill="1" applyAlignment="1">
      <alignment horizontal="right" vertical="top"/>
    </xf>
    <xf numFmtId="0" fontId="2" fillId="8" borderId="0" xfId="0" applyFont="1" applyFill="1" applyAlignment="1">
      <alignment horizontal="center" vertical="top"/>
    </xf>
    <xf numFmtId="0" fontId="0" fillId="8" borderId="0" xfId="0" applyFill="1" applyAlignment="1">
      <alignment vertical="top"/>
    </xf>
    <xf numFmtId="0" fontId="0" fillId="8" borderId="0" xfId="0" applyFill="1" applyAlignment="1">
      <alignment horizontal="center" vertical="top"/>
    </xf>
    <xf numFmtId="0" fontId="0" fillId="0" borderId="0" xfId="0" applyAlignment="1">
      <alignment vertical="top"/>
    </xf>
    <xf numFmtId="0" fontId="2" fillId="8" borderId="0" xfId="0" applyFont="1" applyFill="1" applyAlignment="1">
      <alignment horizontal="right"/>
    </xf>
    <xf numFmtId="0" fontId="2" fillId="8" borderId="0" xfId="0" applyFont="1" applyFill="1" applyAlignment="1">
      <alignment horizontal="center"/>
    </xf>
    <xf numFmtId="0" fontId="0" fillId="8" borderId="0" xfId="0" applyFill="1" applyAlignment="1"/>
    <xf numFmtId="0" fontId="0" fillId="8" borderId="0" xfId="0" applyFill="1" applyAlignment="1">
      <alignment horizontal="center"/>
    </xf>
    <xf numFmtId="0" fontId="0" fillId="0" borderId="0" xfId="0" applyAlignment="1"/>
    <xf numFmtId="0" fontId="18" fillId="8" borderId="0" xfId="0" applyFont="1" applyFill="1">
      <alignment vertical="center"/>
    </xf>
    <xf numFmtId="0" fontId="13" fillId="8" borderId="0" xfId="0" applyFont="1" applyFill="1">
      <alignment vertical="center"/>
    </xf>
    <xf numFmtId="0" fontId="13" fillId="0" borderId="0" xfId="0" applyFont="1">
      <alignment vertical="center"/>
    </xf>
    <xf numFmtId="0" fontId="19" fillId="8" borderId="0" xfId="0" applyFont="1" applyFill="1" applyAlignment="1">
      <alignment vertical="center"/>
    </xf>
    <xf numFmtId="0" fontId="20" fillId="8" borderId="0" xfId="0" applyFont="1" applyFill="1" applyAlignment="1">
      <alignment horizontal="center" vertical="center"/>
    </xf>
    <xf numFmtId="0" fontId="12" fillId="2" borderId="32" xfId="0" applyFont="1" applyFill="1" applyBorder="1" applyAlignment="1">
      <alignment horizontal="center" vertical="center"/>
    </xf>
    <xf numFmtId="0" fontId="12" fillId="2" borderId="31"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5" fillId="8" borderId="0" xfId="0" applyFont="1" applyFill="1" applyAlignment="1">
      <alignment horizontal="center" vertical="center"/>
    </xf>
    <xf numFmtId="0" fontId="0" fillId="8" borderId="0" xfId="0" applyFont="1" applyFill="1">
      <alignment vertical="center"/>
    </xf>
    <xf numFmtId="0" fontId="0" fillId="0" borderId="0" xfId="0" applyFont="1">
      <alignment vertical="center"/>
    </xf>
    <xf numFmtId="0" fontId="23" fillId="8" borderId="0" xfId="0" applyFont="1" applyFill="1" applyAlignment="1">
      <alignment horizontal="center"/>
    </xf>
    <xf numFmtId="0" fontId="23" fillId="0" borderId="0" xfId="0" applyFont="1" applyAlignment="1">
      <alignment horizontal="center"/>
    </xf>
    <xf numFmtId="0" fontId="24" fillId="3" borderId="31" xfId="0" applyFont="1" applyFill="1" applyBorder="1" applyAlignment="1">
      <alignment horizontal="center" vertical="center"/>
    </xf>
    <xf numFmtId="0" fontId="25" fillId="8" borderId="14" xfId="0" applyFont="1" applyFill="1" applyBorder="1" applyAlignment="1">
      <alignment horizontal="center"/>
    </xf>
    <xf numFmtId="0" fontId="17" fillId="8" borderId="0" xfId="1" applyFont="1" applyFill="1" applyAlignment="1">
      <alignment horizontal="left" vertical="center"/>
    </xf>
    <xf numFmtId="0" fontId="2" fillId="8" borderId="0" xfId="0" applyFont="1" applyFill="1" applyAlignment="1">
      <alignment horizontal="center" vertical="center"/>
    </xf>
    <xf numFmtId="0" fontId="16" fillId="8" borderId="0" xfId="1" applyFill="1" applyAlignment="1">
      <alignment horizontal="left" vertical="center"/>
    </xf>
    <xf numFmtId="0" fontId="12" fillId="2" borderId="0" xfId="0" applyFont="1" applyFill="1" applyBorder="1" applyAlignment="1">
      <alignment horizontal="center" vertical="center" wrapText="1"/>
    </xf>
    <xf numFmtId="0" fontId="26" fillId="8" borderId="0" xfId="0" applyFont="1" applyFill="1" applyAlignment="1">
      <alignment horizontal="center" vertical="center"/>
    </xf>
    <xf numFmtId="0" fontId="27" fillId="8" borderId="0" xfId="0" applyFont="1" applyFill="1">
      <alignment vertical="center"/>
    </xf>
    <xf numFmtId="0" fontId="28" fillId="8" borderId="0" xfId="0" applyFont="1" applyFill="1" applyAlignment="1">
      <alignment horizontal="center" vertical="center"/>
    </xf>
    <xf numFmtId="0" fontId="27" fillId="8" borderId="0" xfId="0" applyFont="1" applyFill="1" applyAlignment="1">
      <alignment horizontal="center" vertical="center"/>
    </xf>
    <xf numFmtId="0" fontId="31" fillId="2" borderId="16" xfId="0" applyFont="1" applyFill="1" applyBorder="1" applyAlignment="1">
      <alignment horizontal="center" vertical="center" wrapText="1"/>
    </xf>
    <xf numFmtId="0" fontId="31" fillId="2" borderId="17" xfId="0" applyFont="1" applyFill="1" applyBorder="1" applyAlignment="1">
      <alignment horizontal="center" vertical="center" wrapText="1"/>
    </xf>
    <xf numFmtId="0" fontId="31" fillId="2" borderId="18" xfId="0" applyFont="1" applyFill="1" applyBorder="1" applyAlignment="1">
      <alignment horizontal="center" vertical="center"/>
    </xf>
    <xf numFmtId="0" fontId="29" fillId="8" borderId="0" xfId="0" applyFont="1" applyFill="1" applyAlignment="1">
      <alignment horizontal="center"/>
    </xf>
    <xf numFmtId="0" fontId="29" fillId="8" borderId="14" xfId="0" applyFont="1" applyFill="1" applyBorder="1" applyAlignment="1">
      <alignment horizontal="center"/>
    </xf>
    <xf numFmtId="0" fontId="35" fillId="8" borderId="0" xfId="0" applyFont="1" applyFill="1" applyAlignment="1">
      <alignment horizontal="right" vertical="top"/>
    </xf>
    <xf numFmtId="0" fontId="35" fillId="8" borderId="14" xfId="0" applyFont="1" applyFill="1" applyBorder="1" applyAlignment="1">
      <alignment horizontal="right" vertical="top"/>
    </xf>
    <xf numFmtId="0" fontId="36" fillId="9" borderId="15" xfId="0" applyFont="1" applyFill="1" applyBorder="1" applyAlignment="1">
      <alignment horizontal="center" vertical="center"/>
    </xf>
    <xf numFmtId="0" fontId="27" fillId="8" borderId="15" xfId="0" applyFont="1" applyFill="1" applyBorder="1">
      <alignment vertical="center"/>
    </xf>
    <xf numFmtId="0" fontId="27" fillId="0" borderId="0" xfId="0" applyFont="1">
      <alignment vertical="center"/>
    </xf>
    <xf numFmtId="0" fontId="27" fillId="0" borderId="0" xfId="0" applyFont="1" applyAlignment="1">
      <alignment horizontal="center" vertical="center"/>
    </xf>
    <xf numFmtId="0" fontId="37" fillId="0" borderId="0" xfId="0" applyFont="1" applyAlignment="1">
      <alignment horizontal="center" vertical="center"/>
    </xf>
    <xf numFmtId="0" fontId="38" fillId="10" borderId="21" xfId="0" applyFont="1" applyFill="1" applyBorder="1" applyAlignment="1">
      <alignment horizontal="center" vertical="center"/>
    </xf>
    <xf numFmtId="0" fontId="27" fillId="11" borderId="21" xfId="0" applyFont="1" applyFill="1" applyBorder="1" applyAlignment="1">
      <alignment horizontal="center" vertical="center"/>
    </xf>
    <xf numFmtId="0" fontId="27" fillId="11" borderId="21" xfId="0" applyFont="1" applyFill="1" applyBorder="1">
      <alignment vertical="center"/>
    </xf>
    <xf numFmtId="0" fontId="31" fillId="2" borderId="3" xfId="0" applyFont="1" applyFill="1" applyBorder="1" applyAlignment="1" applyProtection="1">
      <alignment horizontal="center" vertical="center"/>
    </xf>
    <xf numFmtId="0" fontId="39" fillId="2" borderId="3" xfId="0" applyFont="1" applyFill="1" applyBorder="1" applyAlignment="1" applyProtection="1">
      <alignment horizontal="center" vertical="center" wrapText="1"/>
    </xf>
    <xf numFmtId="0" fontId="40" fillId="2" borderId="3" xfId="0" applyFont="1" applyFill="1" applyBorder="1" applyAlignment="1" applyProtection="1">
      <alignment horizontal="center" vertical="center" wrapText="1"/>
    </xf>
    <xf numFmtId="0" fontId="43" fillId="12" borderId="10" xfId="0" applyFont="1" applyFill="1" applyBorder="1" applyAlignment="1" applyProtection="1">
      <alignment horizontal="center" vertical="center"/>
    </xf>
    <xf numFmtId="0" fontId="27" fillId="12" borderId="11" xfId="0" applyFont="1" applyFill="1" applyBorder="1" applyAlignment="1" applyProtection="1">
      <alignment horizontal="center" vertical="center"/>
    </xf>
    <xf numFmtId="0" fontId="27" fillId="12" borderId="11" xfId="0" applyFont="1" applyFill="1" applyBorder="1" applyProtection="1">
      <alignment vertical="center"/>
    </xf>
    <xf numFmtId="0" fontId="27" fillId="12" borderId="19" xfId="0" applyFont="1" applyFill="1" applyBorder="1" applyAlignment="1" applyProtection="1">
      <alignment horizontal="center" vertical="center"/>
    </xf>
    <xf numFmtId="0" fontId="27" fillId="12" borderId="12" xfId="0" applyFont="1" applyFill="1" applyBorder="1" applyAlignment="1" applyProtection="1">
      <alignment horizontal="center" vertical="center"/>
    </xf>
    <xf numFmtId="0" fontId="43" fillId="4" borderId="5" xfId="0" applyFont="1" applyFill="1" applyBorder="1" applyAlignment="1">
      <alignment horizontal="center" vertical="center"/>
    </xf>
    <xf numFmtId="0" fontId="27" fillId="3" borderId="5" xfId="0" applyFont="1" applyFill="1" applyBorder="1" applyAlignment="1" applyProtection="1">
      <alignment horizontal="center" vertical="center"/>
      <protection locked="0"/>
    </xf>
    <xf numFmtId="0" fontId="27" fillId="3" borderId="5" xfId="0" applyFont="1" applyFill="1" applyBorder="1" applyProtection="1">
      <alignment vertical="center"/>
    </xf>
    <xf numFmtId="0" fontId="27" fillId="3" borderId="5" xfId="0" applyFont="1" applyFill="1" applyBorder="1" applyAlignment="1" applyProtection="1">
      <alignment horizontal="center" vertical="center"/>
    </xf>
    <xf numFmtId="0" fontId="27" fillId="3" borderId="4" xfId="0" applyFont="1" applyFill="1" applyBorder="1" applyAlignment="1" applyProtection="1">
      <alignment horizontal="center" vertical="center"/>
    </xf>
    <xf numFmtId="0" fontId="27" fillId="3" borderId="25" xfId="0" applyFont="1" applyFill="1" applyBorder="1" applyAlignment="1" applyProtection="1">
      <alignment horizontal="center" vertical="center"/>
    </xf>
    <xf numFmtId="0" fontId="43" fillId="4" borderId="1" xfId="0" applyFont="1" applyFill="1" applyBorder="1" applyAlignment="1">
      <alignment horizontal="center" vertical="center"/>
    </xf>
    <xf numFmtId="0" fontId="27" fillId="3" borderId="1" xfId="0" applyFont="1" applyFill="1" applyBorder="1" applyAlignment="1" applyProtection="1">
      <alignment horizontal="center" vertical="center"/>
      <protection locked="0"/>
    </xf>
    <xf numFmtId="0" fontId="27" fillId="3" borderId="1" xfId="0" applyFont="1" applyFill="1" applyBorder="1" applyAlignment="1" applyProtection="1">
      <alignment horizontal="center" vertical="center"/>
    </xf>
    <xf numFmtId="0" fontId="27" fillId="3" borderId="22" xfId="0" applyFont="1" applyFill="1" applyBorder="1" applyAlignment="1" applyProtection="1">
      <alignment horizontal="center" vertical="center"/>
    </xf>
    <xf numFmtId="0" fontId="27" fillId="6" borderId="30" xfId="0" applyFont="1" applyFill="1" applyBorder="1" applyAlignment="1">
      <alignment horizontal="center" vertical="center"/>
    </xf>
    <xf numFmtId="0" fontId="31" fillId="2" borderId="1" xfId="0" applyFont="1" applyFill="1" applyBorder="1" applyAlignment="1">
      <alignment horizontal="center" vertical="center"/>
    </xf>
    <xf numFmtId="0" fontId="43" fillId="4" borderId="8" xfId="0" applyFont="1" applyFill="1" applyBorder="1" applyAlignment="1">
      <alignment horizontal="center" vertical="center"/>
    </xf>
    <xf numFmtId="0" fontId="31" fillId="8" borderId="0" xfId="0" applyFont="1" applyFill="1" applyBorder="1" applyAlignment="1">
      <alignment horizontal="center" vertical="center" wrapText="1"/>
    </xf>
    <xf numFmtId="0" fontId="27" fillId="8" borderId="0" xfId="0" applyFont="1" applyFill="1" applyBorder="1" applyAlignment="1">
      <alignment horizontal="center" vertical="center"/>
    </xf>
    <xf numFmtId="0" fontId="49" fillId="8" borderId="0" xfId="0" applyFont="1" applyFill="1">
      <alignment vertical="center"/>
    </xf>
    <xf numFmtId="0" fontId="29" fillId="8" borderId="0" xfId="0" applyFont="1" applyFill="1" applyAlignment="1">
      <alignment horizontal="center" vertical="center"/>
    </xf>
    <xf numFmtId="0" fontId="29" fillId="0" borderId="0" xfId="0" applyFont="1" applyAlignment="1">
      <alignment horizontal="center" vertical="center"/>
    </xf>
    <xf numFmtId="0" fontId="50" fillId="8" borderId="0" xfId="0" applyFont="1" applyFill="1" applyAlignment="1">
      <alignment horizontal="center" vertical="center"/>
    </xf>
    <xf numFmtId="0" fontId="51" fillId="0" borderId="0" xfId="0" applyFont="1" applyAlignment="1">
      <alignment horizontal="center" vertical="center" shrinkToFit="1"/>
    </xf>
    <xf numFmtId="0" fontId="29" fillId="0" borderId="42" xfId="0" applyFont="1" applyBorder="1" applyAlignment="1">
      <alignment horizontal="center" vertical="center"/>
    </xf>
    <xf numFmtId="0" fontId="27" fillId="0" borderId="42" xfId="0" applyFont="1" applyBorder="1" applyAlignment="1">
      <alignment horizontal="left" vertical="center"/>
    </xf>
    <xf numFmtId="0" fontId="52" fillId="0" borderId="0" xfId="0" applyFont="1" applyAlignment="1">
      <alignment horizontal="center" vertical="center"/>
    </xf>
    <xf numFmtId="0" fontId="51" fillId="0" borderId="0" xfId="0" applyFont="1" applyAlignment="1">
      <alignment horizontal="center" vertical="center"/>
    </xf>
    <xf numFmtId="0" fontId="2" fillId="4" borderId="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pplyProtection="1">
      <alignment horizontal="center" vertical="center"/>
    </xf>
    <xf numFmtId="0" fontId="8" fillId="5" borderId="9" xfId="0" applyFont="1" applyFill="1" applyBorder="1" applyAlignment="1" applyProtection="1">
      <alignment horizontal="center" vertical="center" textRotation="255" wrapText="1"/>
    </xf>
    <xf numFmtId="0" fontId="8" fillId="5" borderId="4" xfId="0" applyFont="1" applyFill="1" applyBorder="1" applyAlignment="1" applyProtection="1">
      <alignment horizontal="center" vertical="center" textRotation="255"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26" fillId="8" borderId="0" xfId="0" applyFont="1" applyFill="1" applyAlignment="1">
      <alignment horizontal="center" vertical="center"/>
    </xf>
    <xf numFmtId="0" fontId="2" fillId="8" borderId="0" xfId="0" applyFont="1" applyFill="1" applyAlignment="1">
      <alignment horizontal="center" vertical="center"/>
    </xf>
    <xf numFmtId="0" fontId="4" fillId="3" borderId="3" xfId="0" applyFont="1" applyFill="1" applyBorder="1" applyAlignment="1" applyProtection="1">
      <alignment horizontal="center" vertical="center" textRotation="255" wrapText="1"/>
    </xf>
    <xf numFmtId="0" fontId="4" fillId="3" borderId="4" xfId="0" applyFont="1" applyFill="1" applyBorder="1" applyAlignment="1" applyProtection="1">
      <alignment horizontal="center" vertical="center" textRotation="255" wrapText="1"/>
    </xf>
    <xf numFmtId="0" fontId="36" fillId="9" borderId="40" xfId="0" applyFont="1" applyFill="1" applyBorder="1" applyAlignment="1">
      <alignment horizontal="center" vertical="center"/>
    </xf>
    <xf numFmtId="0" fontId="27" fillId="0" borderId="39" xfId="0" applyFont="1" applyBorder="1" applyAlignment="1">
      <alignment horizontal="center" vertical="center"/>
    </xf>
    <xf numFmtId="0" fontId="27" fillId="0" borderId="41" xfId="0" applyFont="1" applyBorder="1" applyAlignment="1">
      <alignment horizontal="center" vertical="center"/>
    </xf>
    <xf numFmtId="0" fontId="29" fillId="8" borderId="0" xfId="0" applyFont="1" applyFill="1" applyAlignment="1">
      <alignment horizontal="center" vertical="center"/>
    </xf>
    <xf numFmtId="0" fontId="29" fillId="0" borderId="0" xfId="0" applyFont="1" applyAlignment="1">
      <alignment horizontal="center" vertical="center"/>
    </xf>
    <xf numFmtId="0" fontId="31" fillId="2" borderId="23"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31" fillId="2" borderId="34" xfId="0" applyFont="1" applyFill="1" applyBorder="1" applyAlignment="1">
      <alignment horizontal="center" vertical="center" wrapText="1"/>
    </xf>
    <xf numFmtId="0" fontId="27" fillId="4" borderId="9" xfId="0" applyFont="1" applyFill="1" applyBorder="1" applyAlignment="1">
      <alignment horizontal="center" vertical="center"/>
    </xf>
    <xf numFmtId="0" fontId="27" fillId="4" borderId="20" xfId="0" applyFont="1" applyFill="1" applyBorder="1" applyAlignment="1">
      <alignment horizontal="center" vertical="center"/>
    </xf>
    <xf numFmtId="0" fontId="27" fillId="4" borderId="0" xfId="0" applyFont="1" applyFill="1" applyBorder="1" applyAlignment="1">
      <alignment horizontal="center" vertical="center"/>
    </xf>
    <xf numFmtId="0" fontId="41" fillId="3" borderId="9" xfId="0" applyFont="1" applyFill="1" applyBorder="1" applyAlignment="1">
      <alignment horizontal="center" vertical="center" textRotation="255" wrapText="1"/>
    </xf>
    <xf numFmtId="0" fontId="41" fillId="3" borderId="24" xfId="0" applyFont="1" applyFill="1" applyBorder="1" applyAlignment="1">
      <alignment horizontal="center" vertical="center" textRotation="255" wrapText="1"/>
    </xf>
    <xf numFmtId="0" fontId="44" fillId="5" borderId="27" xfId="0" applyFont="1" applyFill="1" applyBorder="1" applyAlignment="1">
      <alignment horizontal="center" vertical="center" textRotation="255" wrapText="1"/>
    </xf>
    <xf numFmtId="0" fontId="44" fillId="5" borderId="28" xfId="0" applyFont="1" applyFill="1" applyBorder="1" applyAlignment="1">
      <alignment horizontal="center" vertical="center" textRotation="255" wrapText="1"/>
    </xf>
    <xf numFmtId="0" fontId="27" fillId="4" borderId="35" xfId="0" applyFont="1" applyFill="1" applyBorder="1" applyAlignment="1">
      <alignment horizontal="center" vertical="center"/>
    </xf>
    <xf numFmtId="0" fontId="27" fillId="4" borderId="36" xfId="0" applyFont="1" applyFill="1" applyBorder="1" applyAlignment="1">
      <alignment horizontal="center" vertical="center"/>
    </xf>
    <xf numFmtId="0" fontId="46" fillId="5" borderId="27" xfId="0" applyFont="1" applyFill="1" applyBorder="1" applyAlignment="1">
      <alignment horizontal="center" vertical="center" textRotation="255" wrapText="1"/>
    </xf>
    <xf numFmtId="0" fontId="47" fillId="5" borderId="28" xfId="0" applyFont="1" applyFill="1" applyBorder="1" applyAlignment="1">
      <alignment horizontal="center" vertical="center" textRotation="255" wrapText="1"/>
    </xf>
    <xf numFmtId="0" fontId="37" fillId="4" borderId="9" xfId="0" applyFont="1" applyFill="1" applyBorder="1" applyAlignment="1">
      <alignment horizontal="center" vertical="center"/>
    </xf>
    <xf numFmtId="0" fontId="37" fillId="4" borderId="20" xfId="0" applyFont="1" applyFill="1" applyBorder="1" applyAlignment="1">
      <alignment horizontal="center" vertical="center"/>
    </xf>
    <xf numFmtId="0" fontId="37" fillId="4" borderId="0" xfId="0" applyFont="1" applyFill="1" applyBorder="1" applyAlignment="1">
      <alignment horizontal="center" vertical="center"/>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46" fillId="5" borderId="28" xfId="0" applyFont="1" applyFill="1" applyBorder="1" applyAlignment="1">
      <alignment horizontal="center" vertical="center" textRotation="255" wrapText="1"/>
    </xf>
    <xf numFmtId="0" fontId="45" fillId="5" borderId="27" xfId="0" applyFont="1" applyFill="1" applyBorder="1" applyAlignment="1">
      <alignment horizontal="center" vertical="center" textRotation="255" wrapText="1"/>
    </xf>
    <xf numFmtId="0" fontId="45" fillId="5" borderId="28" xfId="0" applyFont="1" applyFill="1" applyBorder="1" applyAlignment="1">
      <alignment horizontal="center" vertical="center" textRotation="255" wrapText="1"/>
    </xf>
    <xf numFmtId="0" fontId="51" fillId="0" borderId="0" xfId="0" applyFont="1" applyAlignment="1">
      <alignment horizontal="right" vertical="center"/>
    </xf>
    <xf numFmtId="0" fontId="41" fillId="3" borderId="3" xfId="0" applyFont="1" applyFill="1" applyBorder="1" applyAlignment="1">
      <alignment horizontal="center" vertical="center" textRotation="255" wrapText="1"/>
    </xf>
    <xf numFmtId="0" fontId="41" fillId="3" borderId="4" xfId="0" applyFont="1" applyFill="1" applyBorder="1" applyAlignment="1">
      <alignment horizontal="center" vertical="center" textRotation="255" wrapText="1"/>
    </xf>
    <xf numFmtId="0" fontId="41" fillId="3" borderId="5" xfId="0" applyFont="1" applyFill="1" applyBorder="1" applyAlignment="1">
      <alignment horizontal="center" vertical="center" textRotation="255" wrapText="1"/>
    </xf>
    <xf numFmtId="0" fontId="42" fillId="5" borderId="3" xfId="0" applyFont="1" applyFill="1" applyBorder="1" applyAlignment="1">
      <alignment horizontal="center" vertical="center" textRotation="255" wrapText="1"/>
    </xf>
    <xf numFmtId="0" fontId="42" fillId="5" borderId="4" xfId="0" applyFont="1" applyFill="1" applyBorder="1" applyAlignment="1">
      <alignment horizontal="center" vertical="center" textRotation="255" wrapText="1"/>
    </xf>
    <xf numFmtId="0" fontId="42" fillId="5" borderId="5" xfId="0" applyFont="1" applyFill="1" applyBorder="1" applyAlignment="1">
      <alignment horizontal="center" vertical="center" textRotation="255" wrapText="1"/>
    </xf>
    <xf numFmtId="0" fontId="27" fillId="4" borderId="2" xfId="0" applyFont="1" applyFill="1" applyBorder="1" applyAlignment="1">
      <alignment horizontal="center" vertical="center"/>
    </xf>
    <xf numFmtId="0" fontId="38" fillId="10" borderId="21" xfId="0" applyFont="1" applyFill="1" applyBorder="1" applyAlignment="1">
      <alignment horizontal="center" vertical="center"/>
    </xf>
    <xf numFmtId="0" fontId="27" fillId="11" borderId="21" xfId="0" applyFont="1" applyFill="1" applyBorder="1" applyAlignment="1">
      <alignment horizontal="center" vertical="center"/>
    </xf>
    <xf numFmtId="0" fontId="27" fillId="4" borderId="37" xfId="0" applyFont="1" applyFill="1" applyBorder="1" applyAlignment="1">
      <alignment horizontal="center" vertical="center"/>
    </xf>
    <xf numFmtId="0" fontId="27" fillId="4" borderId="38" xfId="0" applyFont="1" applyFill="1" applyBorder="1" applyAlignment="1">
      <alignment horizontal="center" vertical="center"/>
    </xf>
    <xf numFmtId="0" fontId="0" fillId="0" borderId="0" xfId="0"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824752</xdr:colOff>
      <xdr:row>6</xdr:row>
      <xdr:rowOff>116541</xdr:rowOff>
    </xdr:from>
    <xdr:to>
      <xdr:col>12</xdr:col>
      <xdr:colOff>381000</xdr:colOff>
      <xdr:row>21</xdr:row>
      <xdr:rowOff>233082</xdr:rowOff>
    </xdr:to>
    <xdr:sp macro="" textlink="">
      <xdr:nvSpPr>
        <xdr:cNvPr id="2" name="角丸四角形 1"/>
        <xdr:cNvSpPr/>
      </xdr:nvSpPr>
      <xdr:spPr>
        <a:xfrm>
          <a:off x="824752" y="1024217"/>
          <a:ext cx="10145807" cy="3814483"/>
        </a:xfrm>
        <a:prstGeom prst="roundRect">
          <a:avLst>
            <a:gd name="adj" fmla="val 8975"/>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528920</xdr:colOff>
      <xdr:row>27</xdr:row>
      <xdr:rowOff>215152</xdr:rowOff>
    </xdr:from>
    <xdr:to>
      <xdr:col>5</xdr:col>
      <xdr:colOff>672354</xdr:colOff>
      <xdr:row>29</xdr:row>
      <xdr:rowOff>134469</xdr:rowOff>
    </xdr:to>
    <xdr:sp macro="" textlink="">
      <xdr:nvSpPr>
        <xdr:cNvPr id="4" name="円形吹き出し 3"/>
        <xdr:cNvSpPr/>
      </xdr:nvSpPr>
      <xdr:spPr>
        <a:xfrm>
          <a:off x="3146614" y="3621740"/>
          <a:ext cx="1228164" cy="421341"/>
        </a:xfrm>
        <a:prstGeom prst="wedgeEllipseCallout">
          <a:avLst>
            <a:gd name="adj1" fmla="val -28560"/>
            <a:gd name="adj2" fmla="val -107712"/>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①</a:t>
          </a:r>
        </a:p>
      </xdr:txBody>
    </xdr:sp>
    <xdr:clientData/>
  </xdr:twoCellAnchor>
  <xdr:twoCellAnchor>
    <xdr:from>
      <xdr:col>8</xdr:col>
      <xdr:colOff>773206</xdr:colOff>
      <xdr:row>27</xdr:row>
      <xdr:rowOff>127748</xdr:rowOff>
    </xdr:from>
    <xdr:to>
      <xdr:col>11</xdr:col>
      <xdr:colOff>477370</xdr:colOff>
      <xdr:row>29</xdr:row>
      <xdr:rowOff>109819</xdr:rowOff>
    </xdr:to>
    <xdr:sp macro="" textlink="">
      <xdr:nvSpPr>
        <xdr:cNvPr id="6" name="円形吹き出し 5"/>
        <xdr:cNvSpPr/>
      </xdr:nvSpPr>
      <xdr:spPr>
        <a:xfrm>
          <a:off x="8090647" y="5450542"/>
          <a:ext cx="1396252" cy="475130"/>
        </a:xfrm>
        <a:prstGeom prst="wedgeEllipseCallout">
          <a:avLst>
            <a:gd name="adj1" fmla="val -61406"/>
            <a:gd name="adj2" fmla="val -7950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②</a:t>
          </a:r>
        </a:p>
      </xdr:txBody>
    </xdr:sp>
    <xdr:clientData/>
  </xdr:twoCellAnchor>
  <xdr:twoCellAnchor>
    <xdr:from>
      <xdr:col>11</xdr:col>
      <xdr:colOff>567016</xdr:colOff>
      <xdr:row>30</xdr:row>
      <xdr:rowOff>56029</xdr:rowOff>
    </xdr:from>
    <xdr:to>
      <xdr:col>12</xdr:col>
      <xdr:colOff>324972</xdr:colOff>
      <xdr:row>31</xdr:row>
      <xdr:rowOff>235322</xdr:rowOff>
    </xdr:to>
    <xdr:sp macro="" textlink="">
      <xdr:nvSpPr>
        <xdr:cNvPr id="8" name="円形吹き出し 7"/>
        <xdr:cNvSpPr/>
      </xdr:nvSpPr>
      <xdr:spPr>
        <a:xfrm>
          <a:off x="9576545" y="7362264"/>
          <a:ext cx="1337986" cy="425823"/>
        </a:xfrm>
        <a:prstGeom prst="wedgeEllipseCallout">
          <a:avLst>
            <a:gd name="adj1" fmla="val 64141"/>
            <a:gd name="adj2" fmla="val 79523"/>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③</a:t>
          </a:r>
        </a:p>
      </xdr:txBody>
    </xdr:sp>
    <xdr:clientData/>
  </xdr:twoCellAnchor>
  <xdr:twoCellAnchor>
    <xdr:from>
      <xdr:col>0</xdr:col>
      <xdr:colOff>412376</xdr:colOff>
      <xdr:row>25</xdr:row>
      <xdr:rowOff>336176</xdr:rowOff>
    </xdr:from>
    <xdr:to>
      <xdr:col>1</xdr:col>
      <xdr:colOff>215152</xdr:colOff>
      <xdr:row>27</xdr:row>
      <xdr:rowOff>199464</xdr:rowOff>
    </xdr:to>
    <xdr:sp macro="" textlink="">
      <xdr:nvSpPr>
        <xdr:cNvPr id="9" name="円形吹き出し 8"/>
        <xdr:cNvSpPr/>
      </xdr:nvSpPr>
      <xdr:spPr>
        <a:xfrm>
          <a:off x="412376" y="6342529"/>
          <a:ext cx="1382805" cy="502023"/>
        </a:xfrm>
        <a:prstGeom prst="wedgeEllipseCallout">
          <a:avLst>
            <a:gd name="adj1" fmla="val 42243"/>
            <a:gd name="adj2" fmla="val 9016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1059180</xdr:colOff>
      <xdr:row>18</xdr:row>
      <xdr:rowOff>106680</xdr:rowOff>
    </xdr:from>
    <xdr:to>
      <xdr:col>2</xdr:col>
      <xdr:colOff>1516380</xdr:colOff>
      <xdr:row>18</xdr:row>
      <xdr:rowOff>358140</xdr:rowOff>
    </xdr:to>
    <xdr:sp macro="" textlink="">
      <xdr:nvSpPr>
        <xdr:cNvPr id="9" name="テキスト ボックス 8"/>
        <xdr:cNvSpPr txBox="1"/>
      </xdr:nvSpPr>
      <xdr:spPr>
        <a:xfrm>
          <a:off x="3230880" y="281940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1074420</xdr:colOff>
      <xdr:row>19</xdr:row>
      <xdr:rowOff>106680</xdr:rowOff>
    </xdr:from>
    <xdr:to>
      <xdr:col>2</xdr:col>
      <xdr:colOff>1531620</xdr:colOff>
      <xdr:row>19</xdr:row>
      <xdr:rowOff>358140</xdr:rowOff>
    </xdr:to>
    <xdr:sp macro="" textlink="">
      <xdr:nvSpPr>
        <xdr:cNvPr id="10" name="テキスト ボックス 9"/>
        <xdr:cNvSpPr txBox="1"/>
      </xdr:nvSpPr>
      <xdr:spPr>
        <a:xfrm>
          <a:off x="3246120" y="320040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1074420</xdr:colOff>
      <xdr:row>20</xdr:row>
      <xdr:rowOff>152400</xdr:rowOff>
    </xdr:from>
    <xdr:to>
      <xdr:col>2</xdr:col>
      <xdr:colOff>1531620</xdr:colOff>
      <xdr:row>21</xdr:row>
      <xdr:rowOff>0</xdr:rowOff>
    </xdr:to>
    <xdr:sp macro="" textlink="">
      <xdr:nvSpPr>
        <xdr:cNvPr id="12" name="テキスト ボックス 11"/>
        <xdr:cNvSpPr txBox="1"/>
      </xdr:nvSpPr>
      <xdr:spPr>
        <a:xfrm>
          <a:off x="3246120" y="362712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1082040</xdr:colOff>
      <xdr:row>21</xdr:row>
      <xdr:rowOff>99060</xdr:rowOff>
    </xdr:from>
    <xdr:to>
      <xdr:col>2</xdr:col>
      <xdr:colOff>1539240</xdr:colOff>
      <xdr:row>21</xdr:row>
      <xdr:rowOff>350520</xdr:rowOff>
    </xdr:to>
    <xdr:sp macro="" textlink="">
      <xdr:nvSpPr>
        <xdr:cNvPr id="14" name="テキスト ボックス 13"/>
        <xdr:cNvSpPr txBox="1"/>
      </xdr:nvSpPr>
      <xdr:spPr>
        <a:xfrm>
          <a:off x="3253740" y="433578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1097280</xdr:colOff>
      <xdr:row>22</xdr:row>
      <xdr:rowOff>114300</xdr:rowOff>
    </xdr:from>
    <xdr:to>
      <xdr:col>2</xdr:col>
      <xdr:colOff>1554480</xdr:colOff>
      <xdr:row>22</xdr:row>
      <xdr:rowOff>365760</xdr:rowOff>
    </xdr:to>
    <xdr:sp macro="" textlink="">
      <xdr:nvSpPr>
        <xdr:cNvPr id="15" name="テキスト ボックス 14"/>
        <xdr:cNvSpPr txBox="1"/>
      </xdr:nvSpPr>
      <xdr:spPr>
        <a:xfrm>
          <a:off x="3268980" y="511302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1097280</xdr:colOff>
      <xdr:row>23</xdr:row>
      <xdr:rowOff>121920</xdr:rowOff>
    </xdr:from>
    <xdr:to>
      <xdr:col>2</xdr:col>
      <xdr:colOff>1554480</xdr:colOff>
      <xdr:row>23</xdr:row>
      <xdr:rowOff>373380</xdr:rowOff>
    </xdr:to>
    <xdr:sp macro="" textlink="">
      <xdr:nvSpPr>
        <xdr:cNvPr id="16" name="テキスト ボックス 15"/>
        <xdr:cNvSpPr txBox="1"/>
      </xdr:nvSpPr>
      <xdr:spPr>
        <a:xfrm>
          <a:off x="3268980" y="550164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967740</xdr:colOff>
      <xdr:row>29</xdr:row>
      <xdr:rowOff>7620</xdr:rowOff>
    </xdr:from>
    <xdr:to>
      <xdr:col>2</xdr:col>
      <xdr:colOff>1424940</xdr:colOff>
      <xdr:row>30</xdr:row>
      <xdr:rowOff>7620</xdr:rowOff>
    </xdr:to>
    <xdr:sp macro="" textlink="">
      <xdr:nvSpPr>
        <xdr:cNvPr id="17" name="テキスト ボックス 16"/>
        <xdr:cNvSpPr txBox="1"/>
      </xdr:nvSpPr>
      <xdr:spPr>
        <a:xfrm>
          <a:off x="3139440" y="62712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1097280</xdr:colOff>
      <xdr:row>26</xdr:row>
      <xdr:rowOff>121920</xdr:rowOff>
    </xdr:from>
    <xdr:to>
      <xdr:col>2</xdr:col>
      <xdr:colOff>1554480</xdr:colOff>
      <xdr:row>26</xdr:row>
      <xdr:rowOff>373380</xdr:rowOff>
    </xdr:to>
    <xdr:sp macro="" textlink="">
      <xdr:nvSpPr>
        <xdr:cNvPr id="13" name="テキスト ボックス 12"/>
        <xdr:cNvSpPr txBox="1"/>
      </xdr:nvSpPr>
      <xdr:spPr>
        <a:xfrm>
          <a:off x="3507105" y="582739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1106805</xdr:colOff>
      <xdr:row>24</xdr:row>
      <xdr:rowOff>100965</xdr:rowOff>
    </xdr:from>
    <xdr:to>
      <xdr:col>2</xdr:col>
      <xdr:colOff>1564005</xdr:colOff>
      <xdr:row>24</xdr:row>
      <xdr:rowOff>352425</xdr:rowOff>
    </xdr:to>
    <xdr:sp macro="" textlink="">
      <xdr:nvSpPr>
        <xdr:cNvPr id="18" name="テキスト ボックス 17"/>
        <xdr:cNvSpPr txBox="1"/>
      </xdr:nvSpPr>
      <xdr:spPr>
        <a:xfrm>
          <a:off x="3516630" y="633984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1097280</xdr:colOff>
      <xdr:row>25</xdr:row>
      <xdr:rowOff>81915</xdr:rowOff>
    </xdr:from>
    <xdr:to>
      <xdr:col>2</xdr:col>
      <xdr:colOff>1554480</xdr:colOff>
      <xdr:row>25</xdr:row>
      <xdr:rowOff>333375</xdr:rowOff>
    </xdr:to>
    <xdr:sp macro="" textlink="">
      <xdr:nvSpPr>
        <xdr:cNvPr id="19" name="テキスト ボックス 18"/>
        <xdr:cNvSpPr txBox="1"/>
      </xdr:nvSpPr>
      <xdr:spPr>
        <a:xfrm>
          <a:off x="3507105" y="670179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ocp.chiba-u.jp/education/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A1:O96"/>
  <sheetViews>
    <sheetView tabSelected="1" zoomScale="85" zoomScaleNormal="85" workbookViewId="0">
      <selection activeCell="K16" sqref="K16"/>
    </sheetView>
  </sheetViews>
  <sheetFormatPr defaultColWidth="0" defaultRowHeight="13.5" zeroHeight="1" x14ac:dyDescent="0.15"/>
  <cols>
    <col min="1" max="1" width="20.75" style="7" customWidth="1"/>
    <col min="2" max="3" width="6.75" customWidth="1"/>
    <col min="4" max="4" width="3.75" style="1" customWidth="1"/>
    <col min="5" max="5" width="15.75" style="1" customWidth="1"/>
    <col min="6" max="6" width="30.75" customWidth="1"/>
    <col min="7" max="7" width="5.75" customWidth="1"/>
    <col min="8" max="8" width="5.75" style="1" customWidth="1"/>
    <col min="9" max="9" width="10.75" style="1" customWidth="1"/>
    <col min="10" max="11" width="5.75" style="1" customWidth="1"/>
    <col min="12" max="12" width="20.75" customWidth="1"/>
    <col min="13" max="13" width="5.75" style="7" customWidth="1"/>
    <col min="14" max="14" width="5.75" style="9" customWidth="1"/>
    <col min="15" max="15" width="0" hidden="1" customWidth="1"/>
    <col min="16" max="16384" width="8.875" hidden="1"/>
  </cols>
  <sheetData>
    <row r="1" spans="1:14" x14ac:dyDescent="0.15">
      <c r="M1" s="133"/>
      <c r="N1" s="133"/>
    </row>
    <row r="2" spans="1:14" x14ac:dyDescent="0.15">
      <c r="M2" s="133"/>
      <c r="N2" s="133"/>
    </row>
    <row r="3" spans="1:14" x14ac:dyDescent="0.15">
      <c r="M3" s="73"/>
      <c r="N3" s="73"/>
    </row>
    <row r="4" spans="1:14" ht="25.5" x14ac:dyDescent="0.15">
      <c r="B4" s="16" t="s">
        <v>36</v>
      </c>
      <c r="C4" s="7"/>
      <c r="D4" s="10"/>
      <c r="E4" s="10"/>
      <c r="F4" s="7"/>
      <c r="G4" s="7"/>
      <c r="H4" s="10"/>
      <c r="I4" s="10"/>
      <c r="J4" s="10"/>
      <c r="K4" s="10"/>
      <c r="L4" s="7"/>
      <c r="M4" s="133"/>
      <c r="N4" s="133"/>
    </row>
    <row r="5" spans="1:14" ht="19.899999999999999" customHeight="1" x14ac:dyDescent="0.15">
      <c r="B5" s="54" t="s">
        <v>45</v>
      </c>
      <c r="C5" s="7"/>
      <c r="D5" s="10"/>
      <c r="E5" s="10"/>
      <c r="F5" s="7"/>
      <c r="G5" s="7"/>
      <c r="H5" s="10"/>
      <c r="I5" s="10"/>
      <c r="J5" s="10"/>
      <c r="K5" s="10"/>
      <c r="L5" s="7"/>
    </row>
    <row r="6" spans="1:14" ht="19.899999999999999" customHeight="1" x14ac:dyDescent="0.15">
      <c r="B6" s="54"/>
      <c r="C6" s="7"/>
      <c r="D6" s="10"/>
      <c r="E6" s="10"/>
      <c r="F6" s="7"/>
      <c r="G6" s="7"/>
      <c r="H6" s="10"/>
      <c r="I6" s="10"/>
      <c r="J6" s="10"/>
      <c r="K6" s="10"/>
      <c r="L6" s="7"/>
    </row>
    <row r="7" spans="1:14" ht="19.899999999999999" customHeight="1" x14ac:dyDescent="0.15">
      <c r="B7" s="7"/>
      <c r="C7" s="7"/>
      <c r="D7" s="10"/>
      <c r="E7" s="10"/>
      <c r="F7" s="7"/>
      <c r="G7" s="7"/>
      <c r="H7" s="10"/>
      <c r="I7" s="10"/>
      <c r="J7" s="10"/>
      <c r="K7" s="10"/>
      <c r="L7" s="7"/>
    </row>
    <row r="8" spans="1:14" s="48" customFormat="1" ht="19.899999999999999" customHeight="1" x14ac:dyDescent="0.15">
      <c r="A8" s="44" t="s">
        <v>32</v>
      </c>
      <c r="B8" s="9" t="s">
        <v>31</v>
      </c>
      <c r="C8" s="14"/>
      <c r="D8" s="45"/>
      <c r="E8" s="45"/>
      <c r="F8" s="46"/>
      <c r="G8" s="46"/>
      <c r="H8" s="47"/>
      <c r="I8" s="47"/>
      <c r="J8" s="47"/>
      <c r="K8" s="47"/>
      <c r="L8" s="46"/>
      <c r="M8" s="46"/>
      <c r="N8" s="14"/>
    </row>
    <row r="9" spans="1:14" ht="19.899999999999999" customHeight="1" x14ac:dyDescent="0.15">
      <c r="A9" s="43" t="s">
        <v>33</v>
      </c>
      <c r="B9" s="13" t="s">
        <v>46</v>
      </c>
      <c r="C9" s="13"/>
      <c r="D9" s="50"/>
      <c r="E9" s="50"/>
      <c r="F9" s="51"/>
      <c r="G9" s="51"/>
      <c r="H9" s="52"/>
      <c r="I9" s="52"/>
      <c r="J9" s="52"/>
      <c r="K9" s="52"/>
      <c r="L9" s="51"/>
    </row>
    <row r="10" spans="1:14" s="53" customFormat="1" ht="19.899999999999999" customHeight="1" x14ac:dyDescent="0.15">
      <c r="A10" s="49"/>
      <c r="B10" s="18" t="s">
        <v>47</v>
      </c>
      <c r="C10" s="18"/>
      <c r="D10" s="70"/>
      <c r="E10" s="70"/>
      <c r="F10" s="19"/>
      <c r="G10" s="19"/>
      <c r="H10" s="10"/>
      <c r="I10" s="10"/>
      <c r="J10" s="10"/>
      <c r="K10" s="10"/>
      <c r="L10" s="19"/>
      <c r="M10" s="51"/>
      <c r="N10" s="13"/>
    </row>
    <row r="11" spans="1:14" s="20" customFormat="1" ht="19.899999999999999" customHeight="1" x14ac:dyDescent="0.15">
      <c r="A11" s="43"/>
      <c r="B11" s="18" t="s">
        <v>48</v>
      </c>
      <c r="C11" s="18"/>
      <c r="D11" s="70"/>
      <c r="E11" s="70"/>
      <c r="F11" s="19"/>
      <c r="G11" s="19"/>
      <c r="H11" s="10"/>
      <c r="I11" s="10"/>
      <c r="J11" s="10"/>
      <c r="K11" s="10"/>
      <c r="L11" s="19"/>
      <c r="M11" s="19"/>
      <c r="N11" s="18"/>
    </row>
    <row r="12" spans="1:14" s="20" customFormat="1" ht="19.899999999999999" customHeight="1" x14ac:dyDescent="0.15">
      <c r="A12" s="43"/>
      <c r="B12" s="18" t="s">
        <v>49</v>
      </c>
      <c r="C12" s="18"/>
      <c r="D12" s="70"/>
      <c r="E12" s="70"/>
      <c r="F12" s="71" t="s">
        <v>110</v>
      </c>
      <c r="G12" s="69"/>
      <c r="H12" s="69"/>
      <c r="I12" s="69"/>
      <c r="J12" s="69"/>
      <c r="K12" s="69"/>
      <c r="L12" s="69"/>
      <c r="M12" s="19"/>
      <c r="N12" s="18"/>
    </row>
    <row r="13" spans="1:14" s="20" customFormat="1" ht="19.899999999999999" customHeight="1" x14ac:dyDescent="0.15">
      <c r="A13" s="43"/>
      <c r="B13" s="134"/>
      <c r="C13" s="134"/>
      <c r="D13" s="134"/>
      <c r="E13" s="134"/>
      <c r="F13" s="134"/>
      <c r="G13" s="134"/>
      <c r="H13" s="134"/>
      <c r="I13" s="134"/>
      <c r="J13" s="134"/>
      <c r="K13" s="134"/>
      <c r="L13" s="134"/>
      <c r="M13" s="19"/>
      <c r="N13" s="18"/>
    </row>
    <row r="14" spans="1:14" ht="19.899999999999999" customHeight="1" x14ac:dyDescent="0.15">
      <c r="A14" s="15" t="s">
        <v>16</v>
      </c>
      <c r="B14" s="13" t="s">
        <v>78</v>
      </c>
      <c r="C14" s="9"/>
      <c r="D14" s="12"/>
      <c r="E14" s="12"/>
      <c r="F14" s="7"/>
      <c r="G14" s="7"/>
      <c r="H14" s="10"/>
      <c r="I14" s="10"/>
      <c r="J14" s="10"/>
      <c r="K14" s="10"/>
      <c r="L14" s="7"/>
    </row>
    <row r="15" spans="1:14" ht="19.899999999999999" customHeight="1" x14ac:dyDescent="0.15">
      <c r="B15" s="9" t="s">
        <v>25</v>
      </c>
      <c r="C15" s="9"/>
      <c r="D15" s="12"/>
      <c r="E15" s="12"/>
      <c r="F15" s="7"/>
      <c r="G15" s="7"/>
      <c r="H15" s="10"/>
      <c r="I15" s="10"/>
      <c r="J15" s="10"/>
      <c r="K15" s="10"/>
      <c r="L15" s="7"/>
    </row>
    <row r="16" spans="1:14" ht="19.899999999999999" customHeight="1" x14ac:dyDescent="0.15">
      <c r="B16" s="14" t="s">
        <v>20</v>
      </c>
      <c r="C16" s="9"/>
      <c r="D16" s="12"/>
      <c r="E16" s="12"/>
      <c r="F16" s="7"/>
      <c r="G16" s="7"/>
      <c r="H16" s="10"/>
      <c r="I16" s="10"/>
      <c r="J16" s="10"/>
      <c r="K16" s="10"/>
      <c r="L16" s="7"/>
    </row>
    <row r="17" spans="1:14" s="20" customFormat="1" ht="19.899999999999999" customHeight="1" x14ac:dyDescent="0.15">
      <c r="A17" s="17" t="s">
        <v>17</v>
      </c>
      <c r="B17" s="18" t="s">
        <v>26</v>
      </c>
      <c r="C17" s="19"/>
      <c r="D17" s="10"/>
      <c r="E17" s="10"/>
      <c r="F17" s="19"/>
      <c r="G17" s="19"/>
      <c r="H17" s="10"/>
      <c r="I17" s="10"/>
      <c r="J17" s="10"/>
      <c r="K17" s="10"/>
      <c r="L17" s="19"/>
      <c r="M17" s="19"/>
      <c r="N17" s="18"/>
    </row>
    <row r="18" spans="1:14" s="20" customFormat="1" ht="19.899999999999999" customHeight="1" x14ac:dyDescent="0.15">
      <c r="A18" s="17" t="s">
        <v>18</v>
      </c>
      <c r="B18" s="18" t="s">
        <v>34</v>
      </c>
      <c r="C18" s="19"/>
      <c r="D18" s="10"/>
      <c r="E18" s="10"/>
      <c r="F18" s="19"/>
      <c r="G18" s="19"/>
      <c r="H18" s="10"/>
      <c r="I18" s="10"/>
      <c r="J18" s="10"/>
      <c r="K18" s="10"/>
      <c r="L18" s="19"/>
      <c r="M18" s="19"/>
      <c r="N18" s="18"/>
    </row>
    <row r="19" spans="1:14" ht="19.899999999999999" customHeight="1" x14ac:dyDescent="0.15">
      <c r="A19" s="17" t="s">
        <v>19</v>
      </c>
      <c r="B19" s="9" t="s">
        <v>50</v>
      </c>
      <c r="C19" s="7"/>
      <c r="D19" s="10"/>
      <c r="E19" s="10"/>
      <c r="F19" s="7"/>
      <c r="G19" s="7"/>
      <c r="H19" s="10"/>
      <c r="I19" s="10"/>
      <c r="J19" s="10"/>
      <c r="K19" s="10"/>
      <c r="L19" s="7"/>
    </row>
    <row r="20" spans="1:14" ht="19.899999999999999" customHeight="1" x14ac:dyDescent="0.15">
      <c r="B20" s="14" t="s">
        <v>79</v>
      </c>
      <c r="C20" s="7"/>
      <c r="D20" s="10"/>
      <c r="E20" s="10"/>
      <c r="F20" s="7"/>
      <c r="G20" s="7"/>
      <c r="H20" s="10"/>
      <c r="I20" s="10"/>
      <c r="J20" s="10"/>
      <c r="K20" s="10"/>
      <c r="L20" s="7"/>
    </row>
    <row r="21" spans="1:14" ht="19.899999999999999" customHeight="1" x14ac:dyDescent="0.15">
      <c r="A21" s="43" t="s">
        <v>42</v>
      </c>
      <c r="B21" s="9" t="s">
        <v>35</v>
      </c>
      <c r="C21" s="9"/>
      <c r="D21" s="12"/>
      <c r="E21" s="12"/>
      <c r="F21" s="7"/>
      <c r="G21" s="7"/>
      <c r="H21" s="10"/>
      <c r="I21" s="10"/>
      <c r="J21" s="10"/>
      <c r="K21" s="10"/>
      <c r="L21" s="7"/>
    </row>
    <row r="22" spans="1:14" ht="19.899999999999999" customHeight="1" x14ac:dyDescent="0.15">
      <c r="B22" s="14"/>
      <c r="C22" s="7"/>
      <c r="D22" s="10"/>
      <c r="E22" s="10"/>
      <c r="F22" s="7"/>
      <c r="G22" s="7"/>
      <c r="H22" s="10"/>
      <c r="I22" s="10"/>
      <c r="J22" s="10"/>
      <c r="K22" s="10"/>
      <c r="L22" s="7"/>
    </row>
    <row r="23" spans="1:14" ht="19.899999999999999" customHeight="1" x14ac:dyDescent="0.15">
      <c r="B23" s="7"/>
      <c r="C23" s="7"/>
      <c r="D23" s="10"/>
      <c r="E23" s="10"/>
      <c r="F23" s="7"/>
      <c r="G23" s="7"/>
      <c r="H23" s="10"/>
      <c r="I23" s="10"/>
      <c r="J23" s="10"/>
      <c r="K23" s="10"/>
      <c r="L23" s="7"/>
    </row>
    <row r="24" spans="1:14" ht="19.899999999999999" customHeight="1" x14ac:dyDescent="0.15">
      <c r="B24" s="7"/>
      <c r="C24" s="7"/>
      <c r="D24" s="10"/>
      <c r="E24" s="10"/>
      <c r="F24" s="7"/>
      <c r="G24" s="7"/>
      <c r="H24" s="10"/>
      <c r="I24" s="10"/>
      <c r="J24" s="10"/>
      <c r="K24" s="10"/>
      <c r="L24" s="7"/>
    </row>
    <row r="25" spans="1:14" ht="19.899999999999999" customHeight="1" x14ac:dyDescent="0.15">
      <c r="B25" s="7"/>
      <c r="C25" s="7"/>
      <c r="D25" s="10"/>
      <c r="E25" s="10"/>
      <c r="F25" s="7"/>
      <c r="G25" s="7"/>
      <c r="H25" s="10"/>
      <c r="I25" s="10"/>
      <c r="J25" s="10"/>
      <c r="K25" s="10"/>
      <c r="L25" s="7"/>
    </row>
    <row r="26" spans="1:14" s="1" customFormat="1" ht="27.95" customHeight="1" thickBot="1" x14ac:dyDescent="0.2">
      <c r="A26" s="10"/>
      <c r="B26" s="127"/>
      <c r="C26" s="127"/>
      <c r="D26" s="21" t="s">
        <v>2</v>
      </c>
      <c r="E26" s="21" t="s">
        <v>0</v>
      </c>
      <c r="F26" s="21" t="s">
        <v>3</v>
      </c>
      <c r="G26" s="22" t="s">
        <v>22</v>
      </c>
      <c r="H26" s="21" t="s">
        <v>13</v>
      </c>
      <c r="I26" s="21" t="s">
        <v>4</v>
      </c>
      <c r="J26" s="21" t="s">
        <v>6</v>
      </c>
      <c r="K26" s="21" t="s">
        <v>7</v>
      </c>
      <c r="L26" s="21" t="s">
        <v>1</v>
      </c>
      <c r="M26" s="34" t="s">
        <v>24</v>
      </c>
      <c r="N26" s="22" t="s">
        <v>23</v>
      </c>
    </row>
    <row r="27" spans="1:14" ht="23.1" customHeight="1" thickBot="1" x14ac:dyDescent="0.2">
      <c r="B27" s="135" t="s">
        <v>27</v>
      </c>
      <c r="C27" s="128" t="s">
        <v>51</v>
      </c>
      <c r="D27" s="23" t="s">
        <v>14</v>
      </c>
      <c r="E27" s="24" t="s">
        <v>54</v>
      </c>
      <c r="F27" s="25" t="s">
        <v>52</v>
      </c>
      <c r="G27" s="24">
        <v>1</v>
      </c>
      <c r="H27" s="24">
        <v>2015</v>
      </c>
      <c r="I27" s="24" t="s">
        <v>5</v>
      </c>
      <c r="J27" s="24" t="s">
        <v>53</v>
      </c>
      <c r="K27" s="24">
        <v>4</v>
      </c>
      <c r="L27" s="25" t="s">
        <v>77</v>
      </c>
      <c r="M27" s="33" t="s">
        <v>21</v>
      </c>
      <c r="N27" s="32">
        <f>IF(M27="済",G27)</f>
        <v>1</v>
      </c>
    </row>
    <row r="28" spans="1:14" ht="23.1" customHeight="1" x14ac:dyDescent="0.15">
      <c r="B28" s="136"/>
      <c r="C28" s="129"/>
      <c r="D28" s="35">
        <v>1</v>
      </c>
      <c r="E28" s="29"/>
      <c r="F28" s="28"/>
      <c r="G28" s="29"/>
      <c r="H28" s="29"/>
      <c r="I28" s="29"/>
      <c r="J28" s="29"/>
      <c r="K28" s="29"/>
      <c r="L28" s="29"/>
      <c r="M28" s="30"/>
      <c r="N28" s="29" t="str">
        <f>IF(M28="済",G28,"-")</f>
        <v>-</v>
      </c>
    </row>
    <row r="29" spans="1:14" ht="23.1" customHeight="1" x14ac:dyDescent="0.15">
      <c r="B29" s="136"/>
      <c r="C29" s="129"/>
      <c r="D29" s="36">
        <v>2</v>
      </c>
      <c r="E29" s="30"/>
      <c r="F29" s="28"/>
      <c r="G29" s="29"/>
      <c r="H29" s="30"/>
      <c r="I29" s="29"/>
      <c r="J29" s="29"/>
      <c r="K29" s="29"/>
      <c r="L29" s="29"/>
      <c r="M29" s="30"/>
      <c r="N29" s="29" t="str">
        <f t="shared" ref="N29:N42" si="0">IF(M29="済",G29,"-")</f>
        <v>-</v>
      </c>
    </row>
    <row r="30" spans="1:14" ht="23.1" customHeight="1" x14ac:dyDescent="0.15">
      <c r="B30" s="136"/>
      <c r="C30" s="129"/>
      <c r="D30" s="36">
        <v>3</v>
      </c>
      <c r="E30" s="30"/>
      <c r="F30" s="28"/>
      <c r="G30" s="29"/>
      <c r="H30" s="30"/>
      <c r="I30" s="29"/>
      <c r="J30" s="29"/>
      <c r="K30" s="29"/>
      <c r="L30" s="29"/>
      <c r="M30" s="30"/>
      <c r="N30" s="29" t="str">
        <f t="shared" si="0"/>
        <v>-</v>
      </c>
    </row>
    <row r="31" spans="1:14" ht="23.1" customHeight="1" x14ac:dyDescent="0.15">
      <c r="B31" s="136"/>
      <c r="C31" s="129"/>
      <c r="D31" s="36">
        <v>4</v>
      </c>
      <c r="E31" s="30"/>
      <c r="F31" s="28"/>
      <c r="G31" s="29"/>
      <c r="H31" s="30"/>
      <c r="I31" s="29"/>
      <c r="J31" s="29"/>
      <c r="K31" s="29"/>
      <c r="L31" s="29"/>
      <c r="M31" s="30"/>
      <c r="N31" s="29" t="str">
        <f t="shared" si="0"/>
        <v>-</v>
      </c>
    </row>
    <row r="32" spans="1:14" ht="23.1" customHeight="1" x14ac:dyDescent="0.15">
      <c r="B32" s="136"/>
      <c r="C32" s="129"/>
      <c r="D32" s="36">
        <v>5</v>
      </c>
      <c r="E32" s="30"/>
      <c r="F32" s="28"/>
      <c r="G32" s="29"/>
      <c r="H32" s="30"/>
      <c r="I32" s="29"/>
      <c r="J32" s="29"/>
      <c r="K32" s="29"/>
      <c r="L32" s="29"/>
      <c r="M32" s="30"/>
      <c r="N32" s="29" t="str">
        <f t="shared" si="0"/>
        <v>-</v>
      </c>
    </row>
    <row r="33" spans="2:14" ht="19.899999999999999" hidden="1" customHeight="1" x14ac:dyDescent="0.15">
      <c r="B33" s="136"/>
      <c r="C33" s="129"/>
      <c r="D33" s="36">
        <v>6</v>
      </c>
      <c r="E33" s="30"/>
      <c r="F33" s="28"/>
      <c r="G33" s="29"/>
      <c r="H33" s="30"/>
      <c r="I33" s="29"/>
      <c r="J33" s="29"/>
      <c r="K33" s="29"/>
      <c r="L33" s="29"/>
      <c r="M33" s="30"/>
      <c r="N33" s="29" t="str">
        <f t="shared" si="0"/>
        <v>-</v>
      </c>
    </row>
    <row r="34" spans="2:14" ht="19.899999999999999" hidden="1" customHeight="1" x14ac:dyDescent="0.15">
      <c r="B34" s="136"/>
      <c r="C34" s="129"/>
      <c r="D34" s="36">
        <v>7</v>
      </c>
      <c r="E34" s="30"/>
      <c r="F34" s="28"/>
      <c r="G34" s="29"/>
      <c r="H34" s="30"/>
      <c r="I34" s="29"/>
      <c r="J34" s="29"/>
      <c r="K34" s="29"/>
      <c r="L34" s="29"/>
      <c r="M34" s="30"/>
      <c r="N34" s="29" t="str">
        <f t="shared" si="0"/>
        <v>-</v>
      </c>
    </row>
    <row r="35" spans="2:14" ht="19.899999999999999" hidden="1" customHeight="1" x14ac:dyDescent="0.15">
      <c r="B35" s="136"/>
      <c r="C35" s="129"/>
      <c r="D35" s="36">
        <v>8</v>
      </c>
      <c r="E35" s="30"/>
      <c r="F35" s="28"/>
      <c r="G35" s="29"/>
      <c r="H35" s="30"/>
      <c r="I35" s="29"/>
      <c r="J35" s="29"/>
      <c r="K35" s="29"/>
      <c r="L35" s="29"/>
      <c r="M35" s="30"/>
      <c r="N35" s="29" t="str">
        <f t="shared" si="0"/>
        <v>-</v>
      </c>
    </row>
    <row r="36" spans="2:14" ht="19.899999999999999" hidden="1" customHeight="1" x14ac:dyDescent="0.15">
      <c r="B36" s="136"/>
      <c r="C36" s="129"/>
      <c r="D36" s="36">
        <v>9</v>
      </c>
      <c r="E36" s="30"/>
      <c r="F36" s="28"/>
      <c r="G36" s="29"/>
      <c r="H36" s="30"/>
      <c r="I36" s="29"/>
      <c r="J36" s="29"/>
      <c r="K36" s="29"/>
      <c r="L36" s="29"/>
      <c r="M36" s="30"/>
      <c r="N36" s="29" t="str">
        <f t="shared" si="0"/>
        <v>-</v>
      </c>
    </row>
    <row r="37" spans="2:14" ht="19.899999999999999" hidden="1" customHeight="1" x14ac:dyDescent="0.15">
      <c r="B37" s="136"/>
      <c r="C37" s="129"/>
      <c r="D37" s="36">
        <v>10</v>
      </c>
      <c r="E37" s="30"/>
      <c r="F37" s="28"/>
      <c r="G37" s="29"/>
      <c r="H37" s="30"/>
      <c r="I37" s="29"/>
      <c r="J37" s="29"/>
      <c r="K37" s="29"/>
      <c r="L37" s="29"/>
      <c r="M37" s="30"/>
      <c r="N37" s="29" t="str">
        <f t="shared" si="0"/>
        <v>-</v>
      </c>
    </row>
    <row r="38" spans="2:14" ht="19.899999999999999" hidden="1" customHeight="1" x14ac:dyDescent="0.15">
      <c r="B38" s="136"/>
      <c r="C38" s="129"/>
      <c r="D38" s="36">
        <v>11</v>
      </c>
      <c r="E38" s="30"/>
      <c r="F38" s="28"/>
      <c r="G38" s="29"/>
      <c r="H38" s="30"/>
      <c r="I38" s="29"/>
      <c r="J38" s="29"/>
      <c r="K38" s="29"/>
      <c r="L38" s="29"/>
      <c r="M38" s="30"/>
      <c r="N38" s="29" t="str">
        <f t="shared" si="0"/>
        <v>-</v>
      </c>
    </row>
    <row r="39" spans="2:14" ht="19.899999999999999" hidden="1" customHeight="1" x14ac:dyDescent="0.15">
      <c r="B39" s="136"/>
      <c r="C39" s="129"/>
      <c r="D39" s="36">
        <v>12</v>
      </c>
      <c r="E39" s="30"/>
      <c r="F39" s="28"/>
      <c r="G39" s="29"/>
      <c r="H39" s="30"/>
      <c r="I39" s="29"/>
      <c r="J39" s="29"/>
      <c r="K39" s="29"/>
      <c r="L39" s="29"/>
      <c r="M39" s="30"/>
      <c r="N39" s="29" t="str">
        <f t="shared" si="0"/>
        <v>-</v>
      </c>
    </row>
    <row r="40" spans="2:14" ht="19.899999999999999" hidden="1" customHeight="1" x14ac:dyDescent="0.15">
      <c r="B40" s="136"/>
      <c r="C40" s="129"/>
      <c r="D40" s="36">
        <v>13</v>
      </c>
      <c r="E40" s="30"/>
      <c r="F40" s="28"/>
      <c r="G40" s="29"/>
      <c r="H40" s="30"/>
      <c r="I40" s="29"/>
      <c r="J40" s="29"/>
      <c r="K40" s="29"/>
      <c r="L40" s="29"/>
      <c r="M40" s="30"/>
      <c r="N40" s="29" t="str">
        <f>IF(M40="済",#REF!,"-")</f>
        <v>-</v>
      </c>
    </row>
    <row r="41" spans="2:14" ht="19.899999999999999" hidden="1" customHeight="1" x14ac:dyDescent="0.15">
      <c r="B41" s="136"/>
      <c r="C41" s="129"/>
      <c r="D41" s="36">
        <v>14</v>
      </c>
      <c r="E41" s="30"/>
      <c r="F41" s="28"/>
      <c r="H41" s="30"/>
      <c r="I41" s="29"/>
      <c r="J41" s="29"/>
      <c r="K41" s="29"/>
      <c r="L41" s="29"/>
      <c r="M41" s="30"/>
      <c r="N41" s="29" t="str">
        <f>IF(M41="済",G40,"-")</f>
        <v>-</v>
      </c>
    </row>
    <row r="42" spans="2:14" ht="19.899999999999999" hidden="1" customHeight="1" x14ac:dyDescent="0.15">
      <c r="B42" s="136"/>
      <c r="C42" s="129"/>
      <c r="D42" s="37">
        <v>15</v>
      </c>
      <c r="E42" s="31"/>
      <c r="F42" s="28"/>
      <c r="G42" s="29"/>
      <c r="H42" s="30"/>
      <c r="I42" s="29"/>
      <c r="J42" s="29"/>
      <c r="K42" s="29"/>
      <c r="L42" s="29"/>
      <c r="M42" s="30"/>
      <c r="N42" s="29" t="str">
        <f t="shared" si="0"/>
        <v>-</v>
      </c>
    </row>
    <row r="43" spans="2:14" ht="27.95" customHeight="1" x14ac:dyDescent="0.15">
      <c r="B43" s="130" t="s">
        <v>12</v>
      </c>
      <c r="C43" s="131"/>
      <c r="D43" s="132"/>
      <c r="E43" s="124" t="s">
        <v>80</v>
      </c>
      <c r="F43" s="125"/>
      <c r="G43" s="125"/>
      <c r="H43" s="125"/>
      <c r="I43" s="126"/>
      <c r="J43" s="125"/>
      <c r="K43" s="125"/>
      <c r="L43" s="125"/>
      <c r="M43" s="125"/>
      <c r="N43" s="38">
        <f>SUM(N27:N42)</f>
        <v>1</v>
      </c>
    </row>
    <row r="44" spans="2:14" s="7" customFormat="1" x14ac:dyDescent="0.15">
      <c r="D44" s="10"/>
      <c r="E44" s="10"/>
      <c r="H44" s="10"/>
      <c r="I44" s="10"/>
      <c r="J44" s="10"/>
      <c r="K44" s="10"/>
      <c r="N44" s="9"/>
    </row>
    <row r="45" spans="2:14" s="7" customFormat="1" x14ac:dyDescent="0.15">
      <c r="D45" s="10"/>
      <c r="E45" s="10"/>
      <c r="H45" s="10"/>
      <c r="I45" s="10"/>
      <c r="J45" s="10"/>
      <c r="K45" s="10"/>
      <c r="N45" s="9"/>
    </row>
    <row r="46" spans="2:14" s="7" customFormat="1" x14ac:dyDescent="0.15">
      <c r="D46" s="10"/>
      <c r="E46" s="10"/>
      <c r="H46" s="10"/>
      <c r="I46" s="10"/>
      <c r="J46" s="10"/>
      <c r="K46" s="10"/>
      <c r="N46" s="9"/>
    </row>
    <row r="47" spans="2:14" s="7" customFormat="1" x14ac:dyDescent="0.15">
      <c r="D47" s="10"/>
      <c r="E47" s="10"/>
      <c r="H47" s="10"/>
      <c r="I47" s="10"/>
      <c r="J47" s="10"/>
      <c r="K47" s="10"/>
      <c r="N47" s="9"/>
    </row>
    <row r="48" spans="2:14"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sheetData>
  <mergeCells count="9">
    <mergeCell ref="E43:M43"/>
    <mergeCell ref="B26:C26"/>
    <mergeCell ref="C27:C42"/>
    <mergeCell ref="B43:D43"/>
    <mergeCell ref="M1:N1"/>
    <mergeCell ref="M2:N2"/>
    <mergeCell ref="M4:N4"/>
    <mergeCell ref="B13:L13"/>
    <mergeCell ref="B27:B42"/>
  </mergeCells>
  <phoneticPr fontId="1"/>
  <dataValidations xWindow="190" yWindow="734" count="7">
    <dataValidation type="whole" allowBlank="1" showInputMessage="1" showErrorMessage="1" sqref="G27">
      <formula1>1</formula1>
      <formula2>4</formula2>
    </dataValidation>
    <dataValidation type="list" errorStyle="warning" allowBlank="1" showInputMessage="1" showErrorMessage="1" error="セルの右側の▼をクリックし、適切な項目を選択してください。" sqref="I27">
      <formula1>"前期,後期,通年"</formula1>
    </dataValidation>
    <dataValidation type="textLength" allowBlank="1" showInputMessage="1" showErrorMessage="1" error="授業コードは英数字9桁です。_x000a_シラバスなどで確認してください。" sqref="E27:E42">
      <formula1>9</formula1>
      <formula2>9</formula2>
    </dataValidation>
    <dataValidation type="list" allowBlank="1" showInputMessage="1" showErrorMessage="1" sqref="K27">
      <formula1>"1,2,3,4,5,6"</formula1>
    </dataValidation>
    <dataValidation type="list" allowBlank="1" showInputMessage="1" showErrorMessage="1" sqref="J27">
      <formula1>"月,火,水,木,金,土,集中"</formula1>
    </dataValidation>
    <dataValidation type="list" allowBlank="1" showInputMessage="1" showErrorMessage="1" sqref="M27:M42">
      <formula1>"未,済"</formula1>
    </dataValidation>
    <dataValidation allowBlank="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B27:B42"/>
  </dataValidations>
  <hyperlinks>
    <hyperlink ref="F12" r:id="rId1"/>
  </hyperlinks>
  <pageMargins left="0.23622047244094491" right="0.23622047244094491" top="0.74803149606299213" bottom="0.74803149606299213" header="0.31496062992125984" footer="0.31496062992125984"/>
  <pageSetup paperSize="9" scale="6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L49"/>
  <sheetViews>
    <sheetView view="pageBreakPreview" zoomScaleNormal="100" zoomScaleSheetLayoutView="100" workbookViewId="0">
      <selection activeCell="E4" sqref="E4"/>
    </sheetView>
  </sheetViews>
  <sheetFormatPr defaultColWidth="8.875" defaultRowHeight="13.5" zeroHeight="1" x14ac:dyDescent="0.15"/>
  <cols>
    <col min="1" max="1" width="8.875" style="7" customWidth="1"/>
    <col min="2" max="11" width="22.75" style="7" customWidth="1"/>
    <col min="12" max="12" width="2.625" style="7" customWidth="1"/>
    <col min="13" max="16384" width="8.875" style="7"/>
  </cols>
  <sheetData>
    <row r="1" spans="1:12" customFormat="1" ht="13.5" customHeight="1" x14ac:dyDescent="0.15">
      <c r="A1" s="74"/>
      <c r="B1" s="74"/>
      <c r="C1" s="74"/>
      <c r="D1" s="74"/>
      <c r="E1" s="74"/>
      <c r="F1" s="74"/>
      <c r="G1" s="74"/>
      <c r="H1" s="74"/>
      <c r="I1" s="74"/>
      <c r="J1" s="74"/>
      <c r="K1" s="118" t="s">
        <v>103</v>
      </c>
      <c r="L1" s="7"/>
    </row>
    <row r="2" spans="1:12" customFormat="1" ht="13.5" customHeight="1" x14ac:dyDescent="0.15">
      <c r="A2" s="74"/>
      <c r="B2" s="74"/>
      <c r="C2" s="74"/>
      <c r="D2" s="74"/>
      <c r="E2" s="74"/>
      <c r="F2" s="74"/>
      <c r="G2" s="74"/>
      <c r="H2" s="74"/>
      <c r="I2" s="74"/>
      <c r="J2" s="74"/>
      <c r="K2" s="75"/>
      <c r="L2" s="7"/>
    </row>
    <row r="3" spans="1:12" customFormat="1" ht="30" customHeight="1" x14ac:dyDescent="0.15">
      <c r="A3" s="74"/>
      <c r="B3" s="140" t="s">
        <v>101</v>
      </c>
      <c r="C3" s="141"/>
      <c r="D3" s="141"/>
      <c r="E3" s="141"/>
      <c r="F3" s="141"/>
      <c r="G3" s="141"/>
      <c r="H3" s="141"/>
      <c r="I3" s="141"/>
      <c r="J3" s="141"/>
      <c r="K3" s="141"/>
      <c r="L3" s="7"/>
    </row>
    <row r="4" spans="1:12" customFormat="1" ht="30" customHeight="1" thickBot="1" x14ac:dyDescent="0.2">
      <c r="A4" s="74"/>
      <c r="B4" s="116"/>
      <c r="C4" s="117"/>
      <c r="D4" s="117"/>
      <c r="E4" s="117"/>
      <c r="F4" s="117"/>
      <c r="G4" s="117"/>
      <c r="H4" s="117"/>
      <c r="I4" s="117"/>
      <c r="J4" s="121" t="s">
        <v>106</v>
      </c>
      <c r="K4" s="120"/>
      <c r="L4" s="7"/>
    </row>
    <row r="5" spans="1:12" customFormat="1" ht="17.25" x14ac:dyDescent="0.15">
      <c r="A5" s="74"/>
      <c r="B5" s="74"/>
      <c r="C5" s="74"/>
      <c r="D5" s="74"/>
      <c r="E5" s="74"/>
      <c r="F5" s="74"/>
      <c r="G5" s="74"/>
      <c r="H5" s="74"/>
      <c r="I5" s="74"/>
      <c r="J5" s="74"/>
      <c r="K5" s="75"/>
      <c r="L5" s="7"/>
    </row>
    <row r="6" spans="1:12" customFormat="1" ht="17.25" x14ac:dyDescent="0.15">
      <c r="A6" s="74"/>
      <c r="B6" s="74"/>
      <c r="C6" s="74"/>
      <c r="D6" s="74"/>
      <c r="E6" s="74"/>
      <c r="F6" s="74"/>
      <c r="G6" s="74"/>
      <c r="H6" s="74"/>
      <c r="I6" s="74"/>
      <c r="J6" s="74"/>
      <c r="K6" s="75"/>
      <c r="L6" s="7"/>
    </row>
    <row r="7" spans="1:12" customFormat="1" ht="17.25" x14ac:dyDescent="0.15">
      <c r="A7" s="74"/>
      <c r="B7" s="74"/>
      <c r="C7" s="74"/>
      <c r="D7" s="74"/>
      <c r="E7" s="74"/>
      <c r="F7" s="74"/>
      <c r="G7" s="74"/>
      <c r="H7" s="74"/>
      <c r="I7" s="74"/>
      <c r="J7" s="74"/>
      <c r="K7" s="75"/>
      <c r="L7" s="7"/>
    </row>
    <row r="8" spans="1:12" s="64" customFormat="1" ht="17.25" x14ac:dyDescent="0.15">
      <c r="A8" s="74"/>
      <c r="B8" s="115" t="s">
        <v>102</v>
      </c>
      <c r="C8" s="74"/>
      <c r="D8" s="74"/>
      <c r="E8" s="74"/>
      <c r="F8" s="74"/>
      <c r="G8" s="74"/>
      <c r="H8" s="74"/>
      <c r="I8" s="74"/>
      <c r="J8" s="74"/>
      <c r="K8" s="74"/>
      <c r="L8" s="63"/>
    </row>
    <row r="9" spans="1:12" customFormat="1" ht="14.25" thickBot="1" x14ac:dyDescent="0.2">
      <c r="A9" s="74"/>
      <c r="B9" s="74"/>
      <c r="C9" s="74"/>
      <c r="D9" s="74"/>
      <c r="E9" s="74"/>
      <c r="F9" s="74"/>
      <c r="G9" s="74"/>
      <c r="H9" s="74"/>
      <c r="I9" s="74"/>
      <c r="J9" s="74"/>
      <c r="K9" s="74"/>
      <c r="L9" s="7"/>
    </row>
    <row r="10" spans="1:12" s="1" customFormat="1" ht="42" customHeight="1" thickBot="1" x14ac:dyDescent="0.2">
      <c r="A10" s="76"/>
      <c r="B10" s="77" t="s">
        <v>81</v>
      </c>
      <c r="C10" s="78" t="s">
        <v>82</v>
      </c>
      <c r="D10" s="78" t="s">
        <v>83</v>
      </c>
      <c r="E10" s="78" t="s">
        <v>84</v>
      </c>
      <c r="F10" s="78" t="s">
        <v>85</v>
      </c>
      <c r="G10" s="78" t="s">
        <v>86</v>
      </c>
      <c r="H10" s="78" t="s">
        <v>87</v>
      </c>
      <c r="I10" s="78" t="s">
        <v>88</v>
      </c>
      <c r="J10" s="78" t="s">
        <v>89</v>
      </c>
      <c r="K10" s="79" t="s">
        <v>11</v>
      </c>
      <c r="L10" s="10"/>
    </row>
    <row r="11" spans="1:12" s="66" customFormat="1" ht="42" customHeight="1" x14ac:dyDescent="0.25">
      <c r="A11" s="80"/>
      <c r="B11" s="81">
        <f>'【別紙様式2-2】（内訳）単位取得確認カード'!M17</f>
        <v>0</v>
      </c>
      <c r="C11" s="81">
        <f>'【別紙様式2-2】（内訳）単位取得確認カード'!M31</f>
        <v>0</v>
      </c>
      <c r="D11" s="81">
        <f>'【別紙様式2-2】（内訳）単位取得確認カード'!M41</f>
        <v>0</v>
      </c>
      <c r="E11" s="81">
        <f>'【別紙様式2-2】（内訳）単位取得確認カード'!M51</f>
        <v>0</v>
      </c>
      <c r="F11" s="81">
        <f>'【別紙様式2-2】（内訳）単位取得確認カード'!M61</f>
        <v>0</v>
      </c>
      <c r="G11" s="81">
        <f>'【別紙様式2-2】（内訳）単位取得確認カード'!M70</f>
        <v>0</v>
      </c>
      <c r="H11" s="81">
        <f>'【別紙様式2-2】（内訳）単位取得確認カード'!M79</f>
        <v>0</v>
      </c>
      <c r="I11" s="81">
        <f>'【別紙様式2-2】（内訳）単位取得確認カード'!M88</f>
        <v>0</v>
      </c>
      <c r="J11" s="81">
        <f>'【別紙様式2-2】（内訳）単位取得確認カード'!M104</f>
        <v>0</v>
      </c>
      <c r="K11" s="81">
        <f>SUM(B11:J11)</f>
        <v>0</v>
      </c>
      <c r="L11" s="65"/>
    </row>
    <row r="12" spans="1:12" s="4" customFormat="1" ht="18" customHeight="1" x14ac:dyDescent="0.15">
      <c r="A12" s="82"/>
      <c r="B12" s="83" t="s">
        <v>15</v>
      </c>
      <c r="C12" s="83" t="s">
        <v>15</v>
      </c>
      <c r="D12" s="83" t="s">
        <v>15</v>
      </c>
      <c r="E12" s="83" t="s">
        <v>15</v>
      </c>
      <c r="F12" s="83" t="s">
        <v>15</v>
      </c>
      <c r="G12" s="83" t="s">
        <v>15</v>
      </c>
      <c r="H12" s="83" t="s">
        <v>15</v>
      </c>
      <c r="I12" s="83" t="s">
        <v>15</v>
      </c>
      <c r="J12" s="83" t="s">
        <v>15</v>
      </c>
      <c r="K12" s="83" t="s">
        <v>15</v>
      </c>
      <c r="L12" s="11"/>
    </row>
    <row r="13" spans="1:12" customFormat="1" ht="18" customHeight="1" thickBot="1" x14ac:dyDescent="0.2">
      <c r="A13" s="74"/>
      <c r="B13" s="84" t="s">
        <v>96</v>
      </c>
      <c r="C13" s="84" t="s">
        <v>97</v>
      </c>
      <c r="D13" s="137" t="s">
        <v>98</v>
      </c>
      <c r="E13" s="139"/>
      <c r="F13" s="137" t="s">
        <v>99</v>
      </c>
      <c r="G13" s="138"/>
      <c r="H13" s="138"/>
      <c r="I13" s="139"/>
      <c r="J13" s="84" t="s">
        <v>100</v>
      </c>
      <c r="K13" s="85"/>
      <c r="L13" s="7"/>
    </row>
    <row r="14" spans="1:12" customFormat="1" x14ac:dyDescent="0.15">
      <c r="A14" s="74"/>
      <c r="B14" s="74"/>
      <c r="C14" s="74"/>
      <c r="D14" s="74"/>
      <c r="E14" s="74"/>
      <c r="F14" s="74"/>
      <c r="G14" s="74"/>
      <c r="H14" s="74"/>
      <c r="I14" s="74"/>
      <c r="J14" s="74"/>
      <c r="K14" s="74"/>
      <c r="L14" s="7"/>
    </row>
    <row r="15" spans="1:12" customFormat="1" x14ac:dyDescent="0.15">
      <c r="A15" s="7"/>
      <c r="B15" s="7"/>
      <c r="C15" s="7"/>
      <c r="D15" s="7"/>
      <c r="E15" s="7"/>
      <c r="F15" s="7"/>
      <c r="G15" s="7"/>
      <c r="H15" s="7"/>
      <c r="I15" s="7"/>
      <c r="J15" s="7"/>
      <c r="K15" s="7"/>
      <c r="L15" s="7"/>
    </row>
    <row r="16" spans="1:12" s="64" customFormat="1" ht="25.15" hidden="1" customHeight="1" x14ac:dyDescent="0.15">
      <c r="A16" s="63"/>
      <c r="B16" s="9" t="s">
        <v>41</v>
      </c>
      <c r="C16" s="9"/>
      <c r="D16" s="9"/>
      <c r="E16" s="9"/>
      <c r="F16" s="9"/>
      <c r="G16" s="9"/>
      <c r="H16" s="9"/>
      <c r="I16" s="9"/>
      <c r="J16" s="9"/>
      <c r="K16" s="9"/>
      <c r="L16" s="63"/>
    </row>
    <row r="17" spans="1:12" s="64" customFormat="1" ht="25.15" hidden="1" customHeight="1" x14ac:dyDescent="0.15">
      <c r="A17" s="63"/>
      <c r="B17" s="9" t="s">
        <v>63</v>
      </c>
      <c r="C17" s="9"/>
      <c r="D17" s="9"/>
      <c r="E17" s="9"/>
      <c r="F17" s="9"/>
      <c r="G17" s="9"/>
      <c r="H17" s="9"/>
      <c r="I17" s="9"/>
      <c r="J17" s="9"/>
      <c r="K17" s="9"/>
      <c r="L17" s="63"/>
    </row>
    <row r="18" spans="1:12" customFormat="1" ht="14.25" hidden="1" thickBot="1" x14ac:dyDescent="0.2">
      <c r="A18" s="7"/>
      <c r="B18" s="8"/>
      <c r="C18" s="8"/>
      <c r="D18" s="9"/>
      <c r="E18" s="9"/>
      <c r="F18" s="9"/>
      <c r="G18" s="9"/>
      <c r="H18" s="9"/>
      <c r="I18" s="9"/>
      <c r="J18" s="9"/>
      <c r="K18" s="9"/>
      <c r="L18" s="7"/>
    </row>
    <row r="19" spans="1:12" customFormat="1" ht="35.1" hidden="1" customHeight="1" thickTop="1" thickBot="1" x14ac:dyDescent="0.2">
      <c r="A19" s="7"/>
      <c r="B19" s="59" t="s">
        <v>64</v>
      </c>
      <c r="C19" s="67">
        <f>IF(B11&gt;1,1,B11)</f>
        <v>0</v>
      </c>
      <c r="D19" s="57" t="str">
        <f>IF(B11&gt;16,"★ゲートウェイ科目（講義型）：取得単位数が16単位を超えています。超えた単位は履修証明を取得するための単位数としてカウントされませんのでご注意ください。","")</f>
        <v/>
      </c>
      <c r="E19" s="57"/>
      <c r="F19" s="57"/>
      <c r="G19" s="57"/>
      <c r="H19" s="57"/>
      <c r="I19" s="57"/>
      <c r="J19" s="57"/>
      <c r="L19" s="7"/>
    </row>
    <row r="20" spans="1:12" s="56" customFormat="1" ht="35.1" hidden="1" customHeight="1" thickTop="1" thickBot="1" x14ac:dyDescent="0.2">
      <c r="A20" s="55"/>
      <c r="B20" s="60" t="s">
        <v>65</v>
      </c>
      <c r="C20" s="67">
        <f>IF(C11&gt;10,10,C11)</f>
        <v>0</v>
      </c>
      <c r="D20" s="57" t="str">
        <f>IF(C11&gt;16,"★ゲートウェイ科目（プロジェクト型・セミナー型）：取得単位数が16単位を超えています。超えた単位は履修証明を取得するための単位数としてカウントされませんのでご注意ください。","")</f>
        <v/>
      </c>
      <c r="E20" s="57"/>
      <c r="F20" s="57"/>
      <c r="G20" s="57"/>
      <c r="H20" s="57"/>
      <c r="I20" s="57"/>
      <c r="J20" s="57"/>
      <c r="K20" s="55"/>
      <c r="L20" s="55"/>
    </row>
    <row r="21" spans="1:12" customFormat="1" ht="35.1" hidden="1" customHeight="1" thickTop="1" thickBot="1" x14ac:dyDescent="0.2">
      <c r="A21" s="7"/>
      <c r="B21" s="61" t="s">
        <v>66</v>
      </c>
      <c r="C21" s="67">
        <f>IF(D11&gt;4,4,D11)</f>
        <v>0</v>
      </c>
      <c r="D21" s="57" t="str">
        <f>IF(D11&gt;24,"★イングリッシュコミュニケーション：取得単位数が24単位を超えています。超えた単位は履修証明を取得するための単位数としてカウントされませんのでご注意ください。","")</f>
        <v/>
      </c>
      <c r="E21" s="57"/>
      <c r="F21" s="57"/>
      <c r="G21" s="57"/>
      <c r="H21" s="57"/>
      <c r="I21" s="57"/>
      <c r="J21" s="57"/>
      <c r="K21" s="7"/>
      <c r="L21" s="7"/>
    </row>
    <row r="22" spans="1:12" customFormat="1" ht="35.1" hidden="1" customHeight="1" thickTop="1" thickBot="1" x14ac:dyDescent="0.2">
      <c r="A22" s="7"/>
      <c r="B22" s="61" t="s">
        <v>71</v>
      </c>
      <c r="C22" s="67">
        <f>IF(E11&gt;4,4,E11)</f>
        <v>0</v>
      </c>
      <c r="D22" s="57" t="str">
        <f>IF(E11&gt;12,"★留学：取得単位数が12単位を超えています。超えた単位は履修証明を取得するための単位数としてカウントされませんのでご注意ください。","")</f>
        <v/>
      </c>
      <c r="E22" s="57"/>
      <c r="F22" s="57"/>
      <c r="G22" s="57"/>
      <c r="H22" s="57"/>
      <c r="I22" s="57"/>
      <c r="J22" s="57"/>
      <c r="K22" s="7"/>
      <c r="L22" s="7"/>
    </row>
    <row r="23" spans="1:12" customFormat="1" ht="35.1" hidden="1" customHeight="1" thickTop="1" thickBot="1" x14ac:dyDescent="0.2">
      <c r="A23" s="7"/>
      <c r="B23" s="60" t="s">
        <v>67</v>
      </c>
      <c r="C23" s="67">
        <f>IF(F11&gt;6,6,F11)</f>
        <v>0</v>
      </c>
      <c r="D23" s="57" t="str">
        <f>IF(F11&gt;4,"★国際体験（インターンシップ）：取得単位数が4単位を超えています。超えた単位は履修証明を取得するための単位数としてカウントされませんのでご注意ください。","")</f>
        <v/>
      </c>
      <c r="E23" s="57"/>
      <c r="F23" s="57"/>
      <c r="G23" s="57"/>
      <c r="H23" s="57"/>
      <c r="I23" s="57"/>
      <c r="J23" s="57"/>
      <c r="K23" s="7"/>
      <c r="L23" s="7"/>
    </row>
    <row r="24" spans="1:12" customFormat="1" ht="35.1" hidden="1" customHeight="1" thickTop="1" thickBot="1" x14ac:dyDescent="0.2">
      <c r="A24" s="7"/>
      <c r="B24" s="60" t="s">
        <v>68</v>
      </c>
      <c r="C24" s="67">
        <f>IF(G11&gt;6,6,G11)</f>
        <v>0</v>
      </c>
      <c r="D24" s="57" t="str">
        <f>IF(G11&gt;4,"★国際体験（ボランティア）：取得単位数が4単位を超えています。超えた単位は履修証明を取得するための単位数としてカウントされませんのでご注意ください。","")</f>
        <v/>
      </c>
      <c r="E24" s="57"/>
      <c r="F24" s="57"/>
      <c r="G24" s="57"/>
      <c r="H24" s="57"/>
      <c r="I24" s="57"/>
      <c r="J24" s="57"/>
      <c r="K24" s="7"/>
      <c r="L24" s="7"/>
    </row>
    <row r="25" spans="1:12" customFormat="1" ht="35.1" hidden="1" customHeight="1" thickTop="1" thickBot="1" x14ac:dyDescent="0.2">
      <c r="A25" s="7"/>
      <c r="B25" s="60" t="s">
        <v>69</v>
      </c>
      <c r="C25" s="67">
        <f>IF(H11&gt;6,6,H11)</f>
        <v>0</v>
      </c>
      <c r="D25" s="57"/>
      <c r="E25" s="57"/>
      <c r="F25" s="57"/>
      <c r="G25" s="57"/>
      <c r="H25" s="57"/>
      <c r="I25" s="57"/>
      <c r="J25" s="57"/>
      <c r="K25" s="7"/>
      <c r="L25" s="7"/>
    </row>
    <row r="26" spans="1:12" customFormat="1" ht="35.1" hidden="1" customHeight="1" thickTop="1" thickBot="1" x14ac:dyDescent="0.2">
      <c r="A26" s="7"/>
      <c r="B26" s="60" t="s">
        <v>70</v>
      </c>
      <c r="C26" s="67">
        <f>IF(I11&gt;6,6,I11)</f>
        <v>0</v>
      </c>
      <c r="D26" s="57"/>
      <c r="E26" s="57"/>
      <c r="F26" s="57"/>
      <c r="G26" s="57"/>
      <c r="H26" s="57"/>
      <c r="I26" s="57"/>
      <c r="J26" s="57"/>
      <c r="K26" s="7"/>
      <c r="L26" s="7"/>
    </row>
    <row r="27" spans="1:12" customFormat="1" ht="35.1" hidden="1" customHeight="1" thickTop="1" thickBot="1" x14ac:dyDescent="0.2">
      <c r="A27" s="7"/>
      <c r="B27" s="72" t="s">
        <v>72</v>
      </c>
      <c r="C27" s="67">
        <f>IF(J11&gt;6,6,J11)</f>
        <v>0</v>
      </c>
      <c r="D27" s="57"/>
      <c r="E27" s="57"/>
      <c r="F27" s="57"/>
      <c r="G27" s="57"/>
      <c r="H27" s="57"/>
      <c r="I27" s="57"/>
      <c r="J27" s="57"/>
      <c r="K27" s="7"/>
      <c r="L27" s="7"/>
    </row>
    <row r="28" spans="1:12" customFormat="1" ht="19.899999999999999" hidden="1" customHeight="1" thickTop="1" thickBot="1" x14ac:dyDescent="0.2">
      <c r="A28" s="7"/>
      <c r="B28" s="7"/>
      <c r="C28" s="7"/>
      <c r="D28" s="7"/>
      <c r="E28" s="7"/>
      <c r="F28" s="7"/>
      <c r="G28" s="7"/>
      <c r="H28" s="7"/>
      <c r="I28" s="7"/>
      <c r="J28" s="7"/>
      <c r="K28" s="7"/>
      <c r="L28" s="7"/>
    </row>
    <row r="29" spans="1:12" customFormat="1" ht="21.95" hidden="1" customHeight="1" thickBot="1" x14ac:dyDescent="0.2">
      <c r="A29" s="7"/>
      <c r="B29" s="7"/>
      <c r="C29" s="62" t="s">
        <v>40</v>
      </c>
      <c r="D29" s="6" t="s">
        <v>37</v>
      </c>
      <c r="E29" s="7"/>
      <c r="F29" s="7"/>
      <c r="G29" s="7"/>
      <c r="H29" s="7"/>
      <c r="I29" s="7"/>
      <c r="J29" s="7"/>
      <c r="K29" s="7"/>
      <c r="L29" s="7"/>
    </row>
    <row r="30" spans="1:12" customFormat="1" ht="21.95" hidden="1" customHeight="1" x14ac:dyDescent="0.15">
      <c r="A30" s="7"/>
      <c r="B30" s="7"/>
      <c r="C30" s="58">
        <f>C19+C20+C21+C22+C23+C24+C25+C26+C27</f>
        <v>0</v>
      </c>
      <c r="D30" s="39" t="s">
        <v>38</v>
      </c>
      <c r="E30" s="7"/>
      <c r="F30" s="7"/>
      <c r="G30" s="7"/>
      <c r="H30" s="7"/>
      <c r="I30" s="7"/>
      <c r="J30" s="7"/>
      <c r="K30" s="7"/>
      <c r="L30" s="7"/>
    </row>
    <row r="31" spans="1:12" customFormat="1" ht="21.95" hidden="1" customHeight="1" x14ac:dyDescent="0.2">
      <c r="A31" s="7"/>
      <c r="B31" s="7"/>
      <c r="C31" s="7"/>
      <c r="D31" s="68">
        <f>23-C30</f>
        <v>23</v>
      </c>
      <c r="E31" s="7"/>
      <c r="F31" s="7"/>
      <c r="G31" s="7"/>
      <c r="H31" s="7"/>
      <c r="I31" s="7"/>
      <c r="J31" s="7"/>
      <c r="K31" s="7"/>
      <c r="L31" s="7"/>
    </row>
    <row r="32" spans="1:12" ht="15" hidden="1" customHeight="1" x14ac:dyDescent="0.15">
      <c r="D32" s="5" t="s">
        <v>39</v>
      </c>
    </row>
    <row r="33" spans="4:4" ht="15" hidden="1" customHeight="1" thickBot="1" x14ac:dyDescent="0.2">
      <c r="D33" s="40"/>
    </row>
    <row r="34" spans="4:4" hidden="1" x14ac:dyDescent="0.15"/>
    <row r="35" spans="4:4" hidden="1" x14ac:dyDescent="0.15"/>
    <row r="36" spans="4:4" x14ac:dyDescent="0.15"/>
    <row r="37" spans="4:4" hidden="1" x14ac:dyDescent="0.15"/>
    <row r="38" spans="4:4" hidden="1" x14ac:dyDescent="0.15"/>
    <row r="39" spans="4:4" hidden="1" x14ac:dyDescent="0.15"/>
    <row r="40" spans="4:4" hidden="1" x14ac:dyDescent="0.15"/>
    <row r="41" spans="4:4" hidden="1" x14ac:dyDescent="0.15"/>
    <row r="42" spans="4:4" hidden="1" x14ac:dyDescent="0.15"/>
    <row r="43" spans="4:4" hidden="1" x14ac:dyDescent="0.15"/>
    <row r="44" spans="4:4" hidden="1" x14ac:dyDescent="0.15"/>
    <row r="45" spans="4:4" hidden="1" x14ac:dyDescent="0.15"/>
    <row r="46" spans="4:4" hidden="1" x14ac:dyDescent="0.15"/>
    <row r="47" spans="4:4" hidden="1" x14ac:dyDescent="0.15"/>
    <row r="48" spans="4:4" x14ac:dyDescent="0.15"/>
    <row r="49" x14ac:dyDescent="0.15"/>
  </sheetData>
  <mergeCells count="3">
    <mergeCell ref="F13:I13"/>
    <mergeCell ref="D13:E13"/>
    <mergeCell ref="B3:K3"/>
  </mergeCells>
  <phoneticPr fontId="1"/>
  <pageMargins left="0.51181102362204722" right="0.11811023622047245" top="0.74803149606299213" bottom="0.74803149606299213" header="0.31496062992125984" footer="0.31496062992125984"/>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59999389629810485"/>
  </sheetPr>
  <dimension ref="A1:Q181"/>
  <sheetViews>
    <sheetView view="pageBreakPreview" zoomScaleNormal="85" zoomScaleSheetLayoutView="100" workbookViewId="0">
      <selection activeCell="G12" sqref="G12"/>
    </sheetView>
  </sheetViews>
  <sheetFormatPr defaultColWidth="0" defaultRowHeight="13.5" zeroHeight="1" x14ac:dyDescent="0.15"/>
  <cols>
    <col min="1" max="2" width="6.75" customWidth="1"/>
    <col min="3" max="3" width="3.75" style="1" customWidth="1"/>
    <col min="4" max="4" width="15.75" style="1" customWidth="1"/>
    <col min="5" max="5" width="30.75" customWidth="1"/>
    <col min="6" max="7" width="5.75" style="1" customWidth="1"/>
    <col min="8" max="8" width="10.75" style="1" customWidth="1"/>
    <col min="9" max="10" width="5.75" style="1" customWidth="1"/>
    <col min="11" max="11" width="20.75" customWidth="1"/>
    <col min="12" max="13" width="5.75" style="1" customWidth="1"/>
    <col min="14" max="14" width="20.75" hidden="1" customWidth="1"/>
    <col min="15" max="15" width="8.875" style="2" hidden="1" customWidth="1"/>
    <col min="16" max="16" width="30.75" hidden="1" customWidth="1"/>
    <col min="17" max="16384" width="8.875" hidden="1"/>
  </cols>
  <sheetData>
    <row r="1" spans="1:17" ht="20.100000000000001" customHeight="1" x14ac:dyDescent="0.15">
      <c r="A1" s="86"/>
      <c r="B1" s="86"/>
      <c r="C1" s="87"/>
      <c r="D1" s="87"/>
      <c r="E1" s="86"/>
      <c r="F1" s="87"/>
      <c r="G1" s="87"/>
      <c r="H1" s="87"/>
      <c r="I1" s="87"/>
      <c r="J1" s="87"/>
      <c r="K1" s="165" t="s">
        <v>104</v>
      </c>
      <c r="L1" s="165"/>
      <c r="M1" s="165"/>
    </row>
    <row r="2" spans="1:17" ht="24" customHeight="1" x14ac:dyDescent="0.15">
      <c r="A2" s="141" t="s">
        <v>95</v>
      </c>
      <c r="B2" s="177"/>
      <c r="C2" s="177"/>
      <c r="D2" s="177"/>
      <c r="E2" s="177"/>
      <c r="F2" s="177"/>
      <c r="G2" s="177"/>
      <c r="H2" s="177"/>
      <c r="I2" s="177"/>
      <c r="J2" s="177"/>
      <c r="K2" s="177"/>
      <c r="L2" s="177"/>
      <c r="M2" s="177"/>
    </row>
    <row r="3" spans="1:17" ht="15" customHeight="1" x14ac:dyDescent="0.15">
      <c r="A3" s="86"/>
      <c r="B3" s="86"/>
      <c r="C3" s="87"/>
      <c r="D3" s="87"/>
      <c r="E3" s="86"/>
      <c r="F3" s="87"/>
      <c r="G3" s="86" t="s">
        <v>111</v>
      </c>
      <c r="H3" s="87"/>
      <c r="I3" s="87"/>
      <c r="J3" s="87"/>
      <c r="K3" s="86"/>
      <c r="L3" s="87"/>
      <c r="M3" s="87"/>
    </row>
    <row r="4" spans="1:17" ht="15" customHeight="1" x14ac:dyDescent="0.15">
      <c r="A4" s="86"/>
      <c r="B4" s="86"/>
      <c r="C4" s="87"/>
      <c r="D4" s="87"/>
      <c r="E4" s="86"/>
      <c r="F4" s="87"/>
      <c r="G4" s="87"/>
      <c r="H4" s="87"/>
      <c r="I4" s="87"/>
      <c r="J4" s="87"/>
      <c r="K4" s="86"/>
      <c r="L4" s="87"/>
      <c r="M4" s="87"/>
    </row>
    <row r="5" spans="1:17" s="41" customFormat="1" ht="20.100000000000001" customHeight="1" x14ac:dyDescent="0.15">
      <c r="A5" s="88"/>
      <c r="B5" s="88"/>
      <c r="C5" s="88"/>
      <c r="D5" s="89" t="s">
        <v>28</v>
      </c>
      <c r="E5" s="89" t="s">
        <v>30</v>
      </c>
      <c r="F5" s="173" t="s">
        <v>29</v>
      </c>
      <c r="G5" s="173"/>
      <c r="H5" s="173"/>
      <c r="I5" s="173"/>
      <c r="J5" s="173"/>
      <c r="K5" s="88"/>
      <c r="L5" s="88"/>
      <c r="M5" s="88"/>
      <c r="O5" s="42"/>
    </row>
    <row r="6" spans="1:17" ht="30" customHeight="1" x14ac:dyDescent="0.15">
      <c r="A6" s="86"/>
      <c r="B6" s="86"/>
      <c r="C6" s="87"/>
      <c r="D6" s="90"/>
      <c r="E6" s="91"/>
      <c r="F6" s="174"/>
      <c r="G6" s="174"/>
      <c r="H6" s="174"/>
      <c r="I6" s="174"/>
      <c r="J6" s="174"/>
      <c r="L6" s="87"/>
      <c r="M6" s="87"/>
      <c r="P6" s="133" t="s">
        <v>44</v>
      </c>
      <c r="Q6" s="133"/>
    </row>
    <row r="7" spans="1:17" ht="15" customHeight="1" x14ac:dyDescent="0.15">
      <c r="A7" s="86"/>
      <c r="B7" s="86"/>
      <c r="C7" s="87"/>
      <c r="D7" s="87"/>
      <c r="E7" s="86"/>
      <c r="H7" s="122"/>
      <c r="I7" s="87"/>
      <c r="J7" s="123" t="s">
        <v>112</v>
      </c>
      <c r="K7" s="86"/>
      <c r="L7" s="87"/>
      <c r="M7" s="87"/>
    </row>
    <row r="8" spans="1:17" ht="24.75" customHeight="1" thickBot="1" x14ac:dyDescent="0.2">
      <c r="A8" s="86"/>
      <c r="B8" s="119" t="s">
        <v>105</v>
      </c>
      <c r="C8" s="92" t="s">
        <v>2</v>
      </c>
      <c r="D8" s="92" t="s">
        <v>0</v>
      </c>
      <c r="E8" s="92" t="s">
        <v>3</v>
      </c>
      <c r="F8" s="93" t="s">
        <v>22</v>
      </c>
      <c r="G8" s="92" t="s">
        <v>13</v>
      </c>
      <c r="H8" s="92" t="s">
        <v>4</v>
      </c>
      <c r="I8" s="92" t="s">
        <v>6</v>
      </c>
      <c r="J8" s="92" t="s">
        <v>7</v>
      </c>
      <c r="K8" s="92" t="s">
        <v>1</v>
      </c>
      <c r="L8" s="94" t="s">
        <v>24</v>
      </c>
      <c r="M8" s="93" t="s">
        <v>23</v>
      </c>
    </row>
    <row r="9" spans="1:17" ht="24.75" customHeight="1" thickBot="1" x14ac:dyDescent="0.2">
      <c r="A9" s="86"/>
      <c r="B9" s="86"/>
      <c r="C9" s="95" t="s">
        <v>14</v>
      </c>
      <c r="D9" s="96" t="s">
        <v>54</v>
      </c>
      <c r="E9" s="97" t="s">
        <v>52</v>
      </c>
      <c r="F9" s="96">
        <v>1</v>
      </c>
      <c r="G9" s="96">
        <v>2015</v>
      </c>
      <c r="H9" s="96" t="s">
        <v>5</v>
      </c>
      <c r="I9" s="96" t="s">
        <v>53</v>
      </c>
      <c r="J9" s="96">
        <v>4</v>
      </c>
      <c r="K9" s="97" t="s">
        <v>77</v>
      </c>
      <c r="L9" s="98" t="s">
        <v>21</v>
      </c>
      <c r="M9" s="99">
        <f>IF(L9="済",F9)</f>
        <v>1</v>
      </c>
    </row>
    <row r="10" spans="1:17" ht="15" customHeight="1" x14ac:dyDescent="0.15">
      <c r="A10" s="86"/>
      <c r="B10" s="86"/>
      <c r="C10" s="87"/>
      <c r="D10" s="87"/>
      <c r="E10" s="86"/>
      <c r="F10" s="87"/>
      <c r="G10" s="87"/>
      <c r="H10" s="87"/>
      <c r="I10" s="87"/>
      <c r="J10" s="87"/>
      <c r="K10" s="86"/>
      <c r="L10" s="87"/>
      <c r="M10" s="87"/>
    </row>
    <row r="11" spans="1:17" s="1" customFormat="1" ht="27.95" customHeight="1" x14ac:dyDescent="0.15">
      <c r="A11" s="172"/>
      <c r="B11" s="172"/>
      <c r="C11" s="92" t="s">
        <v>2</v>
      </c>
      <c r="D11" s="92" t="s">
        <v>0</v>
      </c>
      <c r="E11" s="92" t="s">
        <v>3</v>
      </c>
      <c r="F11" s="93" t="s">
        <v>22</v>
      </c>
      <c r="G11" s="92" t="s">
        <v>13</v>
      </c>
      <c r="H11" s="92" t="s">
        <v>4</v>
      </c>
      <c r="I11" s="92" t="s">
        <v>6</v>
      </c>
      <c r="J11" s="92" t="s">
        <v>7</v>
      </c>
      <c r="K11" s="92" t="s">
        <v>1</v>
      </c>
      <c r="L11" s="94" t="s">
        <v>24</v>
      </c>
      <c r="M11" s="93" t="s">
        <v>23</v>
      </c>
      <c r="N11" s="3" t="s">
        <v>43</v>
      </c>
      <c r="O11" s="3" t="s">
        <v>9</v>
      </c>
      <c r="P11" s="3" t="s">
        <v>10</v>
      </c>
    </row>
    <row r="12" spans="1:17" ht="24" customHeight="1" x14ac:dyDescent="0.15">
      <c r="A12" s="166" t="s">
        <v>27</v>
      </c>
      <c r="B12" s="169" t="s">
        <v>51</v>
      </c>
      <c r="C12" s="100">
        <v>1</v>
      </c>
      <c r="D12" s="101"/>
      <c r="E12" s="102"/>
      <c r="F12" s="103"/>
      <c r="G12" s="101"/>
      <c r="H12" s="104"/>
      <c r="I12" s="105"/>
      <c r="J12" s="105"/>
      <c r="K12" s="101"/>
      <c r="L12" s="103"/>
      <c r="M12" s="103" t="str">
        <f>IF(L12="済",F12,"-")</f>
        <v>-</v>
      </c>
      <c r="N12" s="26"/>
      <c r="O12" s="27"/>
      <c r="P12" s="26"/>
    </row>
    <row r="13" spans="1:17" ht="24" customHeight="1" x14ac:dyDescent="0.15">
      <c r="A13" s="167"/>
      <c r="B13" s="170"/>
      <c r="C13" s="106">
        <v>2</v>
      </c>
      <c r="D13" s="107"/>
      <c r="E13" s="102"/>
      <c r="F13" s="103"/>
      <c r="G13" s="107"/>
      <c r="H13" s="108"/>
      <c r="I13" s="109"/>
      <c r="J13" s="109"/>
      <c r="K13" s="101"/>
      <c r="L13" s="108"/>
      <c r="M13" s="103" t="str">
        <f t="shared" ref="M13:M16" si="0">IF(L13="済",F13,"-")</f>
        <v>-</v>
      </c>
      <c r="N13" s="26"/>
      <c r="O13" s="27"/>
      <c r="P13" s="26"/>
    </row>
    <row r="14" spans="1:17" ht="24" customHeight="1" x14ac:dyDescent="0.15">
      <c r="A14" s="167"/>
      <c r="B14" s="170"/>
      <c r="C14" s="106">
        <v>3</v>
      </c>
      <c r="D14" s="107"/>
      <c r="E14" s="102"/>
      <c r="F14" s="103"/>
      <c r="G14" s="107"/>
      <c r="H14" s="108"/>
      <c r="I14" s="109"/>
      <c r="J14" s="109"/>
      <c r="K14" s="101"/>
      <c r="L14" s="108"/>
      <c r="M14" s="103" t="str">
        <f t="shared" si="0"/>
        <v>-</v>
      </c>
      <c r="N14" s="26"/>
      <c r="O14" s="27"/>
      <c r="P14" s="26"/>
    </row>
    <row r="15" spans="1:17" ht="24" customHeight="1" x14ac:dyDescent="0.15">
      <c r="A15" s="167"/>
      <c r="B15" s="170"/>
      <c r="C15" s="106">
        <v>4</v>
      </c>
      <c r="D15" s="107"/>
      <c r="E15" s="102"/>
      <c r="F15" s="103"/>
      <c r="G15" s="107"/>
      <c r="H15" s="108"/>
      <c r="I15" s="109"/>
      <c r="J15" s="109"/>
      <c r="K15" s="101"/>
      <c r="L15" s="108"/>
      <c r="M15" s="103" t="str">
        <f t="shared" si="0"/>
        <v>-</v>
      </c>
      <c r="N15" s="26"/>
      <c r="O15" s="27"/>
      <c r="P15" s="26"/>
    </row>
    <row r="16" spans="1:17" ht="24" customHeight="1" thickBot="1" x14ac:dyDescent="0.2">
      <c r="A16" s="168"/>
      <c r="B16" s="171"/>
      <c r="C16" s="106">
        <v>5</v>
      </c>
      <c r="D16" s="107"/>
      <c r="E16" s="102"/>
      <c r="F16" s="103"/>
      <c r="G16" s="107"/>
      <c r="H16" s="108"/>
      <c r="I16" s="109"/>
      <c r="J16" s="109"/>
      <c r="K16" s="101"/>
      <c r="L16" s="108"/>
      <c r="M16" s="103" t="str">
        <f t="shared" si="0"/>
        <v>-</v>
      </c>
      <c r="N16" s="26"/>
      <c r="O16" s="27"/>
      <c r="P16" s="26"/>
    </row>
    <row r="17" spans="1:16" ht="27.95" customHeight="1" thickBot="1" x14ac:dyDescent="0.2">
      <c r="A17" s="159" t="s">
        <v>12</v>
      </c>
      <c r="B17" s="160"/>
      <c r="C17" s="161"/>
      <c r="D17" s="145" t="s">
        <v>90</v>
      </c>
      <c r="E17" s="146"/>
      <c r="F17" s="146"/>
      <c r="G17" s="146"/>
      <c r="H17" s="147"/>
      <c r="I17" s="146"/>
      <c r="J17" s="146"/>
      <c r="K17" s="146"/>
      <c r="L17" s="146"/>
      <c r="M17" s="110">
        <f>SUM(M12:M16)</f>
        <v>0</v>
      </c>
    </row>
    <row r="18" spans="1:16" ht="15" customHeight="1" x14ac:dyDescent="0.15">
      <c r="A18" s="86"/>
      <c r="B18" s="86"/>
      <c r="C18" s="87"/>
      <c r="D18" s="87"/>
      <c r="E18" s="86"/>
      <c r="F18" s="87"/>
      <c r="G18" s="87"/>
      <c r="H18" s="87"/>
      <c r="I18" s="87"/>
      <c r="J18" s="87"/>
      <c r="K18" s="86"/>
      <c r="L18" s="87"/>
      <c r="M18" s="87"/>
    </row>
    <row r="19" spans="1:16" ht="15" customHeight="1" x14ac:dyDescent="0.15">
      <c r="A19" s="86"/>
      <c r="B19" s="86"/>
      <c r="C19" s="87"/>
      <c r="D19" s="87"/>
      <c r="E19" s="86"/>
      <c r="F19" s="87"/>
      <c r="G19" s="87"/>
      <c r="H19" s="87"/>
      <c r="I19" s="87"/>
      <c r="J19" s="87"/>
      <c r="K19" s="86"/>
      <c r="L19" s="87"/>
      <c r="M19" s="87"/>
    </row>
    <row r="20" spans="1:16" s="1" customFormat="1" ht="27.95" customHeight="1" x14ac:dyDescent="0.15">
      <c r="A20" s="175"/>
      <c r="B20" s="176"/>
      <c r="C20" s="92" t="s">
        <v>2</v>
      </c>
      <c r="D20" s="92" t="s">
        <v>0</v>
      </c>
      <c r="E20" s="92" t="s">
        <v>3</v>
      </c>
      <c r="F20" s="93" t="s">
        <v>22</v>
      </c>
      <c r="G20" s="92" t="s">
        <v>13</v>
      </c>
      <c r="H20" s="92" t="s">
        <v>4</v>
      </c>
      <c r="I20" s="92" t="s">
        <v>6</v>
      </c>
      <c r="J20" s="92" t="s">
        <v>7</v>
      </c>
      <c r="K20" s="92" t="s">
        <v>1</v>
      </c>
      <c r="L20" s="94" t="s">
        <v>24</v>
      </c>
      <c r="M20" s="93" t="s">
        <v>23</v>
      </c>
      <c r="N20" s="3" t="s">
        <v>43</v>
      </c>
      <c r="O20" s="3" t="s">
        <v>9</v>
      </c>
      <c r="P20" s="3" t="s">
        <v>10</v>
      </c>
    </row>
    <row r="21" spans="1:16" ht="24" customHeight="1" x14ac:dyDescent="0.15">
      <c r="A21" s="166" t="s">
        <v>56</v>
      </c>
      <c r="B21" s="169" t="s">
        <v>57</v>
      </c>
      <c r="C21" s="100">
        <v>1</v>
      </c>
      <c r="D21" s="101"/>
      <c r="E21" s="102"/>
      <c r="F21" s="103"/>
      <c r="G21" s="101"/>
      <c r="H21" s="104"/>
      <c r="I21" s="109"/>
      <c r="J21" s="109"/>
      <c r="K21" s="101"/>
      <c r="L21" s="103"/>
      <c r="M21" s="103" t="str">
        <f>IF(L21="済",F21,"-")</f>
        <v>-</v>
      </c>
      <c r="N21" s="26"/>
      <c r="O21" s="27"/>
      <c r="P21" s="26"/>
    </row>
    <row r="22" spans="1:16" ht="24" customHeight="1" x14ac:dyDescent="0.15">
      <c r="A22" s="167"/>
      <c r="B22" s="170"/>
      <c r="C22" s="106">
        <v>2</v>
      </c>
      <c r="D22" s="107"/>
      <c r="E22" s="102"/>
      <c r="F22" s="103"/>
      <c r="G22" s="107"/>
      <c r="H22" s="108"/>
      <c r="I22" s="109"/>
      <c r="J22" s="109"/>
      <c r="K22" s="101"/>
      <c r="L22" s="108"/>
      <c r="M22" s="103" t="str">
        <f t="shared" ref="M22:M30" si="1">IF(L22="済",F22,"-")</f>
        <v>-</v>
      </c>
      <c r="N22" s="26"/>
      <c r="O22" s="27"/>
      <c r="P22" s="26"/>
    </row>
    <row r="23" spans="1:16" ht="24" customHeight="1" x14ac:dyDescent="0.15">
      <c r="A23" s="167"/>
      <c r="B23" s="170"/>
      <c r="C23" s="106">
        <v>3</v>
      </c>
      <c r="D23" s="107"/>
      <c r="E23" s="102"/>
      <c r="F23" s="103"/>
      <c r="G23" s="107"/>
      <c r="H23" s="108"/>
      <c r="I23" s="109"/>
      <c r="J23" s="109"/>
      <c r="K23" s="101"/>
      <c r="L23" s="108"/>
      <c r="M23" s="103" t="str">
        <f t="shared" si="1"/>
        <v>-</v>
      </c>
      <c r="N23" s="26"/>
      <c r="O23" s="27"/>
      <c r="P23" s="26"/>
    </row>
    <row r="24" spans="1:16" ht="24" customHeight="1" x14ac:dyDescent="0.15">
      <c r="A24" s="167"/>
      <c r="B24" s="170"/>
      <c r="C24" s="106">
        <v>4</v>
      </c>
      <c r="D24" s="107"/>
      <c r="E24" s="102"/>
      <c r="F24" s="103"/>
      <c r="G24" s="107"/>
      <c r="H24" s="108"/>
      <c r="I24" s="109"/>
      <c r="J24" s="109"/>
      <c r="K24" s="101"/>
      <c r="L24" s="108"/>
      <c r="M24" s="103" t="str">
        <f t="shared" si="1"/>
        <v>-</v>
      </c>
      <c r="N24" s="26"/>
      <c r="O24" s="27"/>
      <c r="P24" s="26"/>
    </row>
    <row r="25" spans="1:16" ht="24" customHeight="1" x14ac:dyDescent="0.15">
      <c r="A25" s="167"/>
      <c r="B25" s="170"/>
      <c r="C25" s="106">
        <v>5</v>
      </c>
      <c r="D25" s="107"/>
      <c r="E25" s="102"/>
      <c r="F25" s="103"/>
      <c r="G25" s="107"/>
      <c r="H25" s="108"/>
      <c r="I25" s="109"/>
      <c r="J25" s="109"/>
      <c r="K25" s="101"/>
      <c r="L25" s="108"/>
      <c r="M25" s="103" t="str">
        <f t="shared" si="1"/>
        <v>-</v>
      </c>
      <c r="N25" s="26"/>
      <c r="O25" s="27"/>
      <c r="P25" s="26"/>
    </row>
    <row r="26" spans="1:16" ht="24" customHeight="1" x14ac:dyDescent="0.15">
      <c r="A26" s="167"/>
      <c r="B26" s="170"/>
      <c r="C26" s="106">
        <v>6</v>
      </c>
      <c r="D26" s="107"/>
      <c r="E26" s="102"/>
      <c r="F26" s="103"/>
      <c r="G26" s="107"/>
      <c r="H26" s="108"/>
      <c r="I26" s="109"/>
      <c r="J26" s="109"/>
      <c r="K26" s="101"/>
      <c r="L26" s="108"/>
      <c r="M26" s="103" t="str">
        <f t="shared" si="1"/>
        <v>-</v>
      </c>
      <c r="N26" s="26"/>
      <c r="O26" s="27"/>
      <c r="P26" s="26"/>
    </row>
    <row r="27" spans="1:16" ht="24" customHeight="1" x14ac:dyDescent="0.15">
      <c r="A27" s="167"/>
      <c r="B27" s="170"/>
      <c r="C27" s="106">
        <v>7</v>
      </c>
      <c r="D27" s="107"/>
      <c r="E27" s="102"/>
      <c r="F27" s="103"/>
      <c r="G27" s="107"/>
      <c r="H27" s="108"/>
      <c r="I27" s="109"/>
      <c r="J27" s="109"/>
      <c r="K27" s="101"/>
      <c r="L27" s="108"/>
      <c r="M27" s="103" t="str">
        <f t="shared" si="1"/>
        <v>-</v>
      </c>
      <c r="N27" s="26"/>
      <c r="O27" s="27"/>
      <c r="P27" s="26"/>
    </row>
    <row r="28" spans="1:16" ht="24" customHeight="1" x14ac:dyDescent="0.15">
      <c r="A28" s="167"/>
      <c r="B28" s="170"/>
      <c r="C28" s="106">
        <v>8</v>
      </c>
      <c r="D28" s="107"/>
      <c r="E28" s="102"/>
      <c r="F28" s="103"/>
      <c r="G28" s="107"/>
      <c r="H28" s="108"/>
      <c r="I28" s="109"/>
      <c r="J28" s="109"/>
      <c r="K28" s="101"/>
      <c r="L28" s="108"/>
      <c r="M28" s="103" t="str">
        <f t="shared" si="1"/>
        <v>-</v>
      </c>
      <c r="N28" s="26"/>
      <c r="O28" s="27"/>
      <c r="P28" s="26"/>
    </row>
    <row r="29" spans="1:16" ht="24" customHeight="1" x14ac:dyDescent="0.15">
      <c r="A29" s="167"/>
      <c r="B29" s="170"/>
      <c r="C29" s="106">
        <v>9</v>
      </c>
      <c r="D29" s="107"/>
      <c r="E29" s="102"/>
      <c r="F29" s="103"/>
      <c r="G29" s="107"/>
      <c r="H29" s="108"/>
      <c r="I29" s="109"/>
      <c r="J29" s="109"/>
      <c r="K29" s="101"/>
      <c r="L29" s="108"/>
      <c r="M29" s="103" t="str">
        <f t="shared" si="1"/>
        <v>-</v>
      </c>
      <c r="N29" s="26"/>
      <c r="O29" s="27"/>
      <c r="P29" s="26"/>
    </row>
    <row r="30" spans="1:16" ht="24" customHeight="1" thickBot="1" x14ac:dyDescent="0.2">
      <c r="A30" s="167"/>
      <c r="B30" s="170"/>
      <c r="C30" s="106">
        <v>10</v>
      </c>
      <c r="D30" s="107"/>
      <c r="E30" s="102"/>
      <c r="F30" s="103"/>
      <c r="G30" s="107"/>
      <c r="H30" s="108"/>
      <c r="I30" s="109"/>
      <c r="J30" s="109"/>
      <c r="K30" s="101"/>
      <c r="L30" s="108"/>
      <c r="M30" s="103" t="str">
        <f t="shared" si="1"/>
        <v>-</v>
      </c>
      <c r="N30" s="26"/>
      <c r="O30" s="27"/>
      <c r="P30" s="26"/>
    </row>
    <row r="31" spans="1:16" ht="27.95" customHeight="1" thickBot="1" x14ac:dyDescent="0.2">
      <c r="A31" s="159" t="s">
        <v>12</v>
      </c>
      <c r="B31" s="160"/>
      <c r="C31" s="161"/>
      <c r="D31" s="145" t="s">
        <v>91</v>
      </c>
      <c r="E31" s="146"/>
      <c r="F31" s="146"/>
      <c r="G31" s="146"/>
      <c r="H31" s="147"/>
      <c r="I31" s="146"/>
      <c r="J31" s="146"/>
      <c r="K31" s="146"/>
      <c r="L31" s="146"/>
      <c r="M31" s="110">
        <f>SUM(M21:M30)</f>
        <v>0</v>
      </c>
    </row>
    <row r="32" spans="1:16" ht="15" customHeight="1" x14ac:dyDescent="0.15">
      <c r="A32" s="86"/>
      <c r="B32" s="86"/>
      <c r="C32" s="87"/>
      <c r="D32" s="87"/>
      <c r="E32" s="86"/>
      <c r="F32" s="87"/>
      <c r="G32" s="87"/>
      <c r="H32" s="87"/>
      <c r="I32" s="87"/>
      <c r="J32" s="87"/>
      <c r="K32" s="86"/>
      <c r="L32" s="87"/>
      <c r="M32" s="87"/>
    </row>
    <row r="33" spans="1:16" ht="15" customHeight="1" x14ac:dyDescent="0.15">
      <c r="A33" s="86"/>
      <c r="B33" s="86"/>
      <c r="C33" s="87"/>
      <c r="D33" s="87"/>
      <c r="E33" s="86"/>
      <c r="F33" s="87"/>
      <c r="G33" s="87"/>
      <c r="H33" s="87"/>
      <c r="I33" s="87"/>
      <c r="J33" s="87"/>
      <c r="K33" s="86"/>
      <c r="L33" s="87"/>
      <c r="M33" s="87"/>
    </row>
    <row r="34" spans="1:16" s="1" customFormat="1" ht="27.95" customHeight="1" x14ac:dyDescent="0.15">
      <c r="A34" s="152"/>
      <c r="B34" s="153"/>
      <c r="C34" s="111" t="s">
        <v>2</v>
      </c>
      <c r="D34" s="111" t="s">
        <v>0</v>
      </c>
      <c r="E34" s="111" t="s">
        <v>3</v>
      </c>
      <c r="F34" s="93" t="s">
        <v>22</v>
      </c>
      <c r="G34" s="111" t="s">
        <v>13</v>
      </c>
      <c r="H34" s="111" t="s">
        <v>4</v>
      </c>
      <c r="I34" s="111" t="s">
        <v>6</v>
      </c>
      <c r="J34" s="111" t="s">
        <v>7</v>
      </c>
      <c r="K34" s="111" t="s">
        <v>1</v>
      </c>
      <c r="L34" s="94" t="s">
        <v>24</v>
      </c>
      <c r="M34" s="93" t="s">
        <v>23</v>
      </c>
      <c r="N34" s="3" t="s">
        <v>43</v>
      </c>
      <c r="O34" s="3" t="s">
        <v>9</v>
      </c>
      <c r="P34" s="3" t="s">
        <v>10</v>
      </c>
    </row>
    <row r="35" spans="1:16" ht="24" customHeight="1" x14ac:dyDescent="0.15">
      <c r="A35" s="148" t="s">
        <v>56</v>
      </c>
      <c r="B35" s="150" t="s">
        <v>74</v>
      </c>
      <c r="C35" s="112">
        <v>1</v>
      </c>
      <c r="D35" s="107"/>
      <c r="E35" s="102"/>
      <c r="F35" s="103"/>
      <c r="G35" s="101"/>
      <c r="H35" s="109"/>
      <c r="I35" s="109"/>
      <c r="J35" s="109"/>
      <c r="K35" s="101"/>
      <c r="L35" s="108"/>
      <c r="M35" s="103" t="str">
        <f t="shared" ref="M35:M40" si="2">IF(L35="済",F35,"-")</f>
        <v>-</v>
      </c>
      <c r="N35" s="26"/>
      <c r="O35" s="27"/>
      <c r="P35" s="26"/>
    </row>
    <row r="36" spans="1:16" ht="24" customHeight="1" x14ac:dyDescent="0.15">
      <c r="A36" s="149"/>
      <c r="B36" s="151"/>
      <c r="C36" s="112">
        <v>2</v>
      </c>
      <c r="D36" s="107"/>
      <c r="E36" s="102"/>
      <c r="F36" s="103"/>
      <c r="G36" s="101"/>
      <c r="H36" s="109"/>
      <c r="I36" s="109"/>
      <c r="J36" s="109"/>
      <c r="K36" s="101"/>
      <c r="L36" s="108"/>
      <c r="M36" s="103" t="str">
        <f t="shared" si="2"/>
        <v>-</v>
      </c>
      <c r="N36" s="26"/>
      <c r="O36" s="27"/>
      <c r="P36" s="26"/>
    </row>
    <row r="37" spans="1:16" ht="24" customHeight="1" x14ac:dyDescent="0.15">
      <c r="A37" s="149"/>
      <c r="B37" s="151"/>
      <c r="C37" s="112">
        <v>3</v>
      </c>
      <c r="D37" s="107"/>
      <c r="E37" s="102"/>
      <c r="F37" s="103"/>
      <c r="G37" s="101"/>
      <c r="H37" s="109"/>
      <c r="I37" s="109"/>
      <c r="J37" s="109"/>
      <c r="K37" s="101"/>
      <c r="L37" s="108"/>
      <c r="M37" s="103" t="str">
        <f t="shared" si="2"/>
        <v>-</v>
      </c>
      <c r="N37" s="26"/>
      <c r="O37" s="27"/>
      <c r="P37" s="26"/>
    </row>
    <row r="38" spans="1:16" ht="24" customHeight="1" x14ac:dyDescent="0.15">
      <c r="A38" s="149"/>
      <c r="B38" s="151"/>
      <c r="C38" s="112">
        <v>4</v>
      </c>
      <c r="D38" s="107"/>
      <c r="E38" s="102"/>
      <c r="F38" s="103"/>
      <c r="G38" s="101"/>
      <c r="H38" s="109"/>
      <c r="I38" s="109"/>
      <c r="J38" s="109"/>
      <c r="K38" s="101"/>
      <c r="L38" s="108"/>
      <c r="M38" s="103" t="str">
        <f t="shared" si="2"/>
        <v>-</v>
      </c>
      <c r="N38" s="26"/>
      <c r="O38" s="27"/>
      <c r="P38" s="26"/>
    </row>
    <row r="39" spans="1:16" ht="24" customHeight="1" x14ac:dyDescent="0.15">
      <c r="A39" s="149"/>
      <c r="B39" s="151"/>
      <c r="C39" s="112">
        <v>5</v>
      </c>
      <c r="D39" s="107"/>
      <c r="E39" s="102"/>
      <c r="F39" s="103"/>
      <c r="G39" s="101"/>
      <c r="H39" s="109"/>
      <c r="I39" s="109"/>
      <c r="J39" s="109"/>
      <c r="K39" s="101"/>
      <c r="L39" s="108"/>
      <c r="M39" s="103" t="str">
        <f t="shared" si="2"/>
        <v>-</v>
      </c>
      <c r="N39" s="26"/>
      <c r="O39" s="27"/>
      <c r="P39" s="26"/>
    </row>
    <row r="40" spans="1:16" ht="24" customHeight="1" thickBot="1" x14ac:dyDescent="0.2">
      <c r="A40" s="149"/>
      <c r="B40" s="151"/>
      <c r="C40" s="112">
        <v>6</v>
      </c>
      <c r="D40" s="107"/>
      <c r="E40" s="102"/>
      <c r="F40" s="103"/>
      <c r="G40" s="101"/>
      <c r="H40" s="109"/>
      <c r="I40" s="109"/>
      <c r="J40" s="109"/>
      <c r="K40" s="101"/>
      <c r="L40" s="108"/>
      <c r="M40" s="103" t="str">
        <f t="shared" si="2"/>
        <v>-</v>
      </c>
      <c r="N40" s="26"/>
      <c r="O40" s="27"/>
      <c r="P40" s="26"/>
    </row>
    <row r="41" spans="1:16" ht="27.95" customHeight="1" thickBot="1" x14ac:dyDescent="0.2">
      <c r="A41" s="142" t="s">
        <v>12</v>
      </c>
      <c r="B41" s="143"/>
      <c r="C41" s="144"/>
      <c r="D41" s="156" t="s">
        <v>92</v>
      </c>
      <c r="E41" s="157"/>
      <c r="F41" s="157"/>
      <c r="G41" s="157"/>
      <c r="H41" s="158"/>
      <c r="I41" s="157"/>
      <c r="J41" s="157"/>
      <c r="K41" s="157"/>
      <c r="L41" s="157"/>
      <c r="M41" s="110">
        <f>SUM(M35:M40)</f>
        <v>0</v>
      </c>
    </row>
    <row r="42" spans="1:16" ht="15" customHeight="1" x14ac:dyDescent="0.15">
      <c r="A42" s="86"/>
      <c r="B42" s="86"/>
      <c r="C42" s="87"/>
      <c r="D42" s="87"/>
      <c r="E42" s="86"/>
      <c r="F42" s="87"/>
      <c r="G42" s="87"/>
      <c r="H42" s="87"/>
      <c r="I42" s="87"/>
      <c r="J42" s="87"/>
      <c r="K42" s="86"/>
      <c r="L42" s="87"/>
      <c r="M42" s="87"/>
    </row>
    <row r="43" spans="1:16" ht="15" customHeight="1" x14ac:dyDescent="0.15">
      <c r="A43" s="86"/>
      <c r="B43" s="86"/>
      <c r="C43" s="87"/>
      <c r="D43" s="87"/>
      <c r="E43" s="86"/>
      <c r="F43" s="87"/>
      <c r="G43" s="87"/>
      <c r="H43" s="87"/>
      <c r="I43" s="87"/>
      <c r="J43" s="87"/>
      <c r="K43" s="86"/>
      <c r="L43" s="87"/>
      <c r="M43" s="87"/>
    </row>
    <row r="44" spans="1:16" s="1" customFormat="1" ht="27.95" customHeight="1" x14ac:dyDescent="0.15">
      <c r="A44" s="152"/>
      <c r="B44" s="153"/>
      <c r="C44" s="111" t="s">
        <v>2</v>
      </c>
      <c r="D44" s="111" t="s">
        <v>0</v>
      </c>
      <c r="E44" s="111" t="s">
        <v>3</v>
      </c>
      <c r="F44" s="93" t="s">
        <v>22</v>
      </c>
      <c r="G44" s="111" t="s">
        <v>13</v>
      </c>
      <c r="H44" s="111" t="s">
        <v>4</v>
      </c>
      <c r="I44" s="111" t="s">
        <v>6</v>
      </c>
      <c r="J44" s="111" t="s">
        <v>7</v>
      </c>
      <c r="K44" s="111" t="s">
        <v>1</v>
      </c>
      <c r="L44" s="94" t="s">
        <v>24</v>
      </c>
      <c r="M44" s="93" t="s">
        <v>23</v>
      </c>
      <c r="N44" s="3" t="s">
        <v>8</v>
      </c>
      <c r="O44" s="3" t="s">
        <v>9</v>
      </c>
      <c r="P44" s="3" t="s">
        <v>10</v>
      </c>
    </row>
    <row r="45" spans="1:16" ht="24" customHeight="1" x14ac:dyDescent="0.15">
      <c r="A45" s="148" t="s">
        <v>55</v>
      </c>
      <c r="B45" s="150" t="s">
        <v>75</v>
      </c>
      <c r="C45" s="106">
        <v>1</v>
      </c>
      <c r="D45" s="107"/>
      <c r="E45" s="102"/>
      <c r="F45" s="103"/>
      <c r="G45" s="101"/>
      <c r="H45" s="109"/>
      <c r="I45" s="109"/>
      <c r="J45" s="109"/>
      <c r="K45" s="101"/>
      <c r="L45" s="108"/>
      <c r="M45" s="103" t="str">
        <f t="shared" ref="M45:M50" si="3">IF(L45="済",F45,"-")</f>
        <v>-</v>
      </c>
      <c r="N45" s="26"/>
      <c r="O45" s="27"/>
      <c r="P45" s="26"/>
    </row>
    <row r="46" spans="1:16" ht="24" customHeight="1" x14ac:dyDescent="0.15">
      <c r="A46" s="149"/>
      <c r="B46" s="151"/>
      <c r="C46" s="106">
        <v>2</v>
      </c>
      <c r="D46" s="107"/>
      <c r="E46" s="102"/>
      <c r="F46" s="103"/>
      <c r="G46" s="101"/>
      <c r="H46" s="109"/>
      <c r="I46" s="109"/>
      <c r="J46" s="109"/>
      <c r="K46" s="101"/>
      <c r="L46" s="108"/>
      <c r="M46" s="103" t="str">
        <f t="shared" si="3"/>
        <v>-</v>
      </c>
      <c r="N46" s="26"/>
      <c r="O46" s="27"/>
      <c r="P46" s="26"/>
    </row>
    <row r="47" spans="1:16" ht="24" customHeight="1" x14ac:dyDescent="0.15">
      <c r="A47" s="149"/>
      <c r="B47" s="151"/>
      <c r="C47" s="106">
        <v>3</v>
      </c>
      <c r="D47" s="107"/>
      <c r="E47" s="102"/>
      <c r="F47" s="103"/>
      <c r="G47" s="101"/>
      <c r="H47" s="109"/>
      <c r="I47" s="109"/>
      <c r="J47" s="109"/>
      <c r="K47" s="101"/>
      <c r="L47" s="108"/>
      <c r="M47" s="103" t="str">
        <f t="shared" si="3"/>
        <v>-</v>
      </c>
      <c r="N47" s="26"/>
      <c r="O47" s="27"/>
      <c r="P47" s="26"/>
    </row>
    <row r="48" spans="1:16" ht="24" customHeight="1" x14ac:dyDescent="0.15">
      <c r="A48" s="149"/>
      <c r="B48" s="151"/>
      <c r="C48" s="106">
        <v>4</v>
      </c>
      <c r="D48" s="107"/>
      <c r="E48" s="102"/>
      <c r="F48" s="103"/>
      <c r="G48" s="101"/>
      <c r="H48" s="109"/>
      <c r="I48" s="109"/>
      <c r="J48" s="109"/>
      <c r="K48" s="101"/>
      <c r="L48" s="108"/>
      <c r="M48" s="103" t="str">
        <f t="shared" si="3"/>
        <v>-</v>
      </c>
      <c r="N48" s="26"/>
      <c r="O48" s="27"/>
      <c r="P48" s="26"/>
    </row>
    <row r="49" spans="1:16" ht="24" customHeight="1" x14ac:dyDescent="0.15">
      <c r="A49" s="149"/>
      <c r="B49" s="151"/>
      <c r="C49" s="106">
        <v>5</v>
      </c>
      <c r="D49" s="107"/>
      <c r="E49" s="102"/>
      <c r="F49" s="103"/>
      <c r="G49" s="101"/>
      <c r="H49" s="109"/>
      <c r="I49" s="109"/>
      <c r="J49" s="109"/>
      <c r="K49" s="101"/>
      <c r="L49" s="108"/>
      <c r="M49" s="103" t="str">
        <f t="shared" si="3"/>
        <v>-</v>
      </c>
      <c r="N49" s="26"/>
      <c r="O49" s="27"/>
      <c r="P49" s="26"/>
    </row>
    <row r="50" spans="1:16" ht="24" customHeight="1" thickBot="1" x14ac:dyDescent="0.2">
      <c r="A50" s="149"/>
      <c r="B50" s="151"/>
      <c r="C50" s="106">
        <v>6</v>
      </c>
      <c r="D50" s="107"/>
      <c r="E50" s="102"/>
      <c r="F50" s="103"/>
      <c r="G50" s="101"/>
      <c r="H50" s="109"/>
      <c r="I50" s="109"/>
      <c r="J50" s="109"/>
      <c r="K50" s="101"/>
      <c r="L50" s="108"/>
      <c r="M50" s="103" t="str">
        <f t="shared" si="3"/>
        <v>-</v>
      </c>
      <c r="N50" s="26"/>
      <c r="O50" s="27"/>
      <c r="P50" s="26"/>
    </row>
    <row r="51" spans="1:16" ht="27.95" customHeight="1" thickBot="1" x14ac:dyDescent="0.2">
      <c r="A51" s="142" t="s">
        <v>12</v>
      </c>
      <c r="B51" s="143"/>
      <c r="C51" s="144"/>
      <c r="D51" s="145" t="s">
        <v>93</v>
      </c>
      <c r="E51" s="146"/>
      <c r="F51" s="146"/>
      <c r="G51" s="146"/>
      <c r="H51" s="147"/>
      <c r="I51" s="146"/>
      <c r="J51" s="146"/>
      <c r="K51" s="146"/>
      <c r="L51" s="146"/>
      <c r="M51" s="110">
        <f>SUM(M45:M50)</f>
        <v>0</v>
      </c>
    </row>
    <row r="52" spans="1:16" ht="15" customHeight="1" x14ac:dyDescent="0.15">
      <c r="A52" s="86"/>
      <c r="B52" s="86"/>
      <c r="C52" s="87"/>
      <c r="D52" s="87"/>
      <c r="E52" s="86"/>
      <c r="F52" s="87"/>
      <c r="G52" s="87"/>
      <c r="H52" s="87"/>
      <c r="I52" s="87"/>
      <c r="J52" s="87"/>
      <c r="K52" s="86"/>
      <c r="L52" s="87"/>
      <c r="M52" s="87"/>
    </row>
    <row r="53" spans="1:16" ht="15" customHeight="1" x14ac:dyDescent="0.15">
      <c r="A53" s="86"/>
      <c r="B53" s="86"/>
      <c r="C53" s="87"/>
      <c r="D53" s="87"/>
      <c r="E53" s="86"/>
      <c r="F53" s="87"/>
      <c r="G53" s="87"/>
      <c r="H53" s="87"/>
      <c r="I53" s="87"/>
      <c r="J53" s="87"/>
      <c r="K53" s="86"/>
      <c r="L53" s="87"/>
      <c r="M53" s="87"/>
    </row>
    <row r="54" spans="1:16" ht="15" customHeight="1" x14ac:dyDescent="0.15">
      <c r="A54" s="86"/>
      <c r="B54" s="86"/>
      <c r="C54" s="87"/>
      <c r="D54" s="87"/>
      <c r="E54" s="86"/>
      <c r="F54" s="87"/>
      <c r="G54" s="87"/>
      <c r="H54" s="87"/>
      <c r="I54" s="87"/>
      <c r="J54" s="87"/>
      <c r="K54" s="86"/>
      <c r="L54" s="87"/>
      <c r="M54" s="87"/>
    </row>
    <row r="55" spans="1:16" s="1" customFormat="1" ht="27.95" customHeight="1" x14ac:dyDescent="0.15">
      <c r="A55" s="152"/>
      <c r="B55" s="153"/>
      <c r="C55" s="111" t="s">
        <v>2</v>
      </c>
      <c r="D55" s="111" t="s">
        <v>0</v>
      </c>
      <c r="E55" s="111" t="s">
        <v>3</v>
      </c>
      <c r="F55" s="93" t="s">
        <v>22</v>
      </c>
      <c r="G55" s="111" t="s">
        <v>13</v>
      </c>
      <c r="H55" s="111" t="s">
        <v>4</v>
      </c>
      <c r="I55" s="111" t="s">
        <v>6</v>
      </c>
      <c r="J55" s="111" t="s">
        <v>7</v>
      </c>
      <c r="K55" s="111" t="s">
        <v>1</v>
      </c>
      <c r="L55" s="94" t="s">
        <v>24</v>
      </c>
      <c r="M55" s="93" t="s">
        <v>23</v>
      </c>
      <c r="N55" s="3" t="s">
        <v>43</v>
      </c>
      <c r="O55" s="3" t="s">
        <v>9</v>
      </c>
      <c r="P55" s="3" t="s">
        <v>10</v>
      </c>
    </row>
    <row r="56" spans="1:16" ht="24" customHeight="1" x14ac:dyDescent="0.15">
      <c r="A56" s="148" t="s">
        <v>58</v>
      </c>
      <c r="B56" s="163" t="s">
        <v>76</v>
      </c>
      <c r="C56" s="112">
        <v>1</v>
      </c>
      <c r="D56" s="107"/>
      <c r="E56" s="102"/>
      <c r="F56" s="103"/>
      <c r="G56" s="101"/>
      <c r="H56" s="109"/>
      <c r="I56" s="109"/>
      <c r="J56" s="109"/>
      <c r="K56" s="101"/>
      <c r="L56" s="108"/>
      <c r="M56" s="103" t="str">
        <f t="shared" ref="M56:M60" si="4">IF(L56="済",F56,"-")</f>
        <v>-</v>
      </c>
      <c r="N56" s="26"/>
      <c r="O56" s="27"/>
      <c r="P56" s="26"/>
    </row>
    <row r="57" spans="1:16" ht="24" customHeight="1" x14ac:dyDescent="0.15">
      <c r="A57" s="149"/>
      <c r="B57" s="164"/>
      <c r="C57" s="112">
        <v>2</v>
      </c>
      <c r="D57" s="107"/>
      <c r="E57" s="102"/>
      <c r="F57" s="103"/>
      <c r="G57" s="101"/>
      <c r="H57" s="109"/>
      <c r="I57" s="109"/>
      <c r="J57" s="109"/>
      <c r="K57" s="101"/>
      <c r="L57" s="108"/>
      <c r="M57" s="103" t="str">
        <f t="shared" si="4"/>
        <v>-</v>
      </c>
      <c r="N57" s="26"/>
      <c r="O57" s="27"/>
      <c r="P57" s="26"/>
    </row>
    <row r="58" spans="1:16" ht="24" customHeight="1" x14ac:dyDescent="0.15">
      <c r="A58" s="149"/>
      <c r="B58" s="164"/>
      <c r="C58" s="112">
        <v>3</v>
      </c>
      <c r="D58" s="107"/>
      <c r="E58" s="102"/>
      <c r="F58" s="103"/>
      <c r="G58" s="101"/>
      <c r="H58" s="109"/>
      <c r="I58" s="109"/>
      <c r="J58" s="109"/>
      <c r="K58" s="101"/>
      <c r="L58" s="108"/>
      <c r="M58" s="103" t="str">
        <f t="shared" si="4"/>
        <v>-</v>
      </c>
      <c r="N58" s="26"/>
      <c r="O58" s="27"/>
      <c r="P58" s="26"/>
    </row>
    <row r="59" spans="1:16" ht="24" customHeight="1" x14ac:dyDescent="0.15">
      <c r="A59" s="149"/>
      <c r="B59" s="164"/>
      <c r="C59" s="112">
        <v>4</v>
      </c>
      <c r="D59" s="107"/>
      <c r="E59" s="102"/>
      <c r="F59" s="103"/>
      <c r="G59" s="101"/>
      <c r="H59" s="109"/>
      <c r="I59" s="109"/>
      <c r="J59" s="109"/>
      <c r="K59" s="101"/>
      <c r="L59" s="108"/>
      <c r="M59" s="103" t="str">
        <f t="shared" si="4"/>
        <v>-</v>
      </c>
      <c r="N59" s="26"/>
      <c r="O59" s="27"/>
      <c r="P59" s="26"/>
    </row>
    <row r="60" spans="1:16" ht="24" customHeight="1" thickBot="1" x14ac:dyDescent="0.2">
      <c r="A60" s="149"/>
      <c r="B60" s="164"/>
      <c r="C60" s="112">
        <v>5</v>
      </c>
      <c r="D60" s="107"/>
      <c r="E60" s="102"/>
      <c r="F60" s="103"/>
      <c r="G60" s="101"/>
      <c r="H60" s="109"/>
      <c r="I60" s="109"/>
      <c r="J60" s="109"/>
      <c r="K60" s="101"/>
      <c r="L60" s="108"/>
      <c r="M60" s="103" t="str">
        <f t="shared" si="4"/>
        <v>-</v>
      </c>
      <c r="N60" s="26"/>
      <c r="O60" s="27"/>
      <c r="P60" s="26"/>
    </row>
    <row r="61" spans="1:16" ht="27.95" customHeight="1" thickBot="1" x14ac:dyDescent="0.2">
      <c r="A61" s="142" t="s">
        <v>12</v>
      </c>
      <c r="B61" s="143"/>
      <c r="C61" s="144"/>
      <c r="D61" s="156" t="s">
        <v>107</v>
      </c>
      <c r="E61" s="157"/>
      <c r="F61" s="157"/>
      <c r="G61" s="157"/>
      <c r="H61" s="158"/>
      <c r="I61" s="157"/>
      <c r="J61" s="157"/>
      <c r="K61" s="157"/>
      <c r="L61" s="157"/>
      <c r="M61" s="110">
        <f>SUM(M56:M60)</f>
        <v>0</v>
      </c>
    </row>
    <row r="62" spans="1:16" ht="15" customHeight="1" x14ac:dyDescent="0.15">
      <c r="A62" s="86"/>
      <c r="B62" s="86"/>
      <c r="C62" s="87"/>
      <c r="D62" s="87"/>
      <c r="E62" s="86"/>
      <c r="F62" s="87"/>
      <c r="G62" s="87"/>
      <c r="H62" s="87"/>
      <c r="I62" s="87"/>
      <c r="J62" s="87"/>
      <c r="K62" s="86"/>
      <c r="L62" s="87"/>
      <c r="M62" s="87"/>
    </row>
    <row r="63" spans="1:16" ht="15" customHeight="1" x14ac:dyDescent="0.15">
      <c r="A63" s="86"/>
      <c r="B63" s="86"/>
      <c r="C63" s="87"/>
      <c r="D63" s="87"/>
      <c r="E63" s="86"/>
      <c r="F63" s="87"/>
      <c r="G63" s="87"/>
      <c r="H63" s="87"/>
      <c r="I63" s="87"/>
      <c r="J63" s="87"/>
      <c r="K63" s="86"/>
      <c r="L63" s="87"/>
      <c r="M63" s="87"/>
    </row>
    <row r="64" spans="1:16" s="1" customFormat="1" ht="27.75" customHeight="1" x14ac:dyDescent="0.15">
      <c r="A64" s="152"/>
      <c r="B64" s="153"/>
      <c r="C64" s="111" t="s">
        <v>2</v>
      </c>
      <c r="D64" s="111" t="s">
        <v>0</v>
      </c>
      <c r="E64" s="111" t="s">
        <v>3</v>
      </c>
      <c r="F64" s="93" t="s">
        <v>22</v>
      </c>
      <c r="G64" s="111" t="s">
        <v>13</v>
      </c>
      <c r="H64" s="111" t="s">
        <v>4</v>
      </c>
      <c r="I64" s="111" t="s">
        <v>6</v>
      </c>
      <c r="J64" s="111" t="s">
        <v>7</v>
      </c>
      <c r="K64" s="111" t="s">
        <v>1</v>
      </c>
      <c r="L64" s="94" t="s">
        <v>24</v>
      </c>
      <c r="M64" s="93" t="s">
        <v>23</v>
      </c>
      <c r="N64" s="3" t="s">
        <v>43</v>
      </c>
      <c r="O64" s="3" t="s">
        <v>9</v>
      </c>
      <c r="P64" s="3" t="s">
        <v>10</v>
      </c>
    </row>
    <row r="65" spans="1:16" ht="24" customHeight="1" x14ac:dyDescent="0.15">
      <c r="A65" s="148" t="s">
        <v>58</v>
      </c>
      <c r="B65" s="154" t="s">
        <v>73</v>
      </c>
      <c r="C65" s="112">
        <v>1</v>
      </c>
      <c r="D65" s="107"/>
      <c r="E65" s="102"/>
      <c r="F65" s="103"/>
      <c r="G65" s="101"/>
      <c r="H65" s="109"/>
      <c r="I65" s="109"/>
      <c r="J65" s="109"/>
      <c r="K65" s="101"/>
      <c r="L65" s="108"/>
      <c r="M65" s="103" t="str">
        <f t="shared" ref="M65:M69" si="5">IF(L65="済",F65,"-")</f>
        <v>-</v>
      </c>
      <c r="N65" s="26"/>
      <c r="O65" s="27"/>
      <c r="P65" s="26"/>
    </row>
    <row r="66" spans="1:16" ht="24" customHeight="1" x14ac:dyDescent="0.15">
      <c r="A66" s="149"/>
      <c r="B66" s="162"/>
      <c r="C66" s="112">
        <v>2</v>
      </c>
      <c r="D66" s="107"/>
      <c r="E66" s="102"/>
      <c r="F66" s="103"/>
      <c r="G66" s="101"/>
      <c r="H66" s="109"/>
      <c r="I66" s="109"/>
      <c r="J66" s="109"/>
      <c r="K66" s="101"/>
      <c r="L66" s="108"/>
      <c r="M66" s="103" t="str">
        <f t="shared" si="5"/>
        <v>-</v>
      </c>
      <c r="N66" s="26"/>
      <c r="O66" s="27"/>
      <c r="P66" s="26"/>
    </row>
    <row r="67" spans="1:16" ht="24" customHeight="1" x14ac:dyDescent="0.15">
      <c r="A67" s="149"/>
      <c r="B67" s="162"/>
      <c r="C67" s="112">
        <v>3</v>
      </c>
      <c r="D67" s="107"/>
      <c r="E67" s="102"/>
      <c r="F67" s="103"/>
      <c r="G67" s="101"/>
      <c r="H67" s="109"/>
      <c r="I67" s="109"/>
      <c r="J67" s="109"/>
      <c r="K67" s="101"/>
      <c r="L67" s="108"/>
      <c r="M67" s="103" t="str">
        <f t="shared" si="5"/>
        <v>-</v>
      </c>
      <c r="N67" s="26"/>
      <c r="O67" s="27"/>
      <c r="P67" s="26"/>
    </row>
    <row r="68" spans="1:16" ht="24" customHeight="1" x14ac:dyDescent="0.15">
      <c r="A68" s="149"/>
      <c r="B68" s="162"/>
      <c r="C68" s="112">
        <v>4</v>
      </c>
      <c r="D68" s="107"/>
      <c r="E68" s="102"/>
      <c r="F68" s="103"/>
      <c r="G68" s="101"/>
      <c r="H68" s="109"/>
      <c r="I68" s="109"/>
      <c r="J68" s="109"/>
      <c r="K68" s="101"/>
      <c r="L68" s="108"/>
      <c r="M68" s="103" t="str">
        <f t="shared" si="5"/>
        <v>-</v>
      </c>
      <c r="N68" s="26"/>
      <c r="O68" s="27"/>
      <c r="P68" s="26"/>
    </row>
    <row r="69" spans="1:16" ht="24" customHeight="1" thickBot="1" x14ac:dyDescent="0.2">
      <c r="A69" s="149"/>
      <c r="B69" s="162"/>
      <c r="C69" s="112">
        <v>5</v>
      </c>
      <c r="D69" s="107"/>
      <c r="E69" s="102"/>
      <c r="F69" s="103"/>
      <c r="G69" s="101"/>
      <c r="H69" s="109"/>
      <c r="I69" s="109"/>
      <c r="J69" s="109"/>
      <c r="K69" s="101"/>
      <c r="L69" s="108"/>
      <c r="M69" s="103" t="str">
        <f t="shared" si="5"/>
        <v>-</v>
      </c>
      <c r="N69" s="26"/>
      <c r="O69" s="27"/>
      <c r="P69" s="26"/>
    </row>
    <row r="70" spans="1:16" ht="27.95" customHeight="1" thickBot="1" x14ac:dyDescent="0.2">
      <c r="A70" s="142" t="s">
        <v>12</v>
      </c>
      <c r="B70" s="143"/>
      <c r="C70" s="144"/>
      <c r="D70" s="145" t="s">
        <v>108</v>
      </c>
      <c r="E70" s="146"/>
      <c r="F70" s="146"/>
      <c r="G70" s="146"/>
      <c r="H70" s="147"/>
      <c r="I70" s="146"/>
      <c r="J70" s="146"/>
      <c r="K70" s="146"/>
      <c r="L70" s="146"/>
      <c r="M70" s="110">
        <f>SUM(M65:M69)</f>
        <v>0</v>
      </c>
    </row>
    <row r="71" spans="1:16" s="7" customFormat="1" ht="15" customHeight="1" x14ac:dyDescent="0.15">
      <c r="A71" s="113"/>
      <c r="B71" s="113"/>
      <c r="C71" s="113"/>
      <c r="D71" s="114"/>
      <c r="E71" s="114"/>
      <c r="F71" s="114"/>
      <c r="G71" s="114"/>
      <c r="H71" s="114"/>
      <c r="I71" s="114"/>
      <c r="J71" s="114"/>
      <c r="K71" s="114"/>
      <c r="L71" s="114"/>
      <c r="M71" s="114"/>
      <c r="O71" s="9"/>
    </row>
    <row r="72" spans="1:16" s="7" customFormat="1" ht="15" customHeight="1" x14ac:dyDescent="0.15">
      <c r="A72" s="113"/>
      <c r="B72" s="113"/>
      <c r="C72" s="113"/>
      <c r="D72" s="114"/>
      <c r="E72" s="114"/>
      <c r="F72" s="114"/>
      <c r="G72" s="114"/>
      <c r="H72" s="114"/>
      <c r="I72" s="114"/>
      <c r="J72" s="114"/>
      <c r="K72" s="114"/>
      <c r="L72" s="114"/>
      <c r="M72" s="114"/>
      <c r="O72" s="9"/>
    </row>
    <row r="73" spans="1:16" s="7" customFormat="1" ht="27.95" customHeight="1" x14ac:dyDescent="0.15">
      <c r="A73" s="152"/>
      <c r="B73" s="153"/>
      <c r="C73" s="111" t="s">
        <v>2</v>
      </c>
      <c r="D73" s="111" t="s">
        <v>0</v>
      </c>
      <c r="E73" s="111" t="s">
        <v>3</v>
      </c>
      <c r="F73" s="93" t="s">
        <v>22</v>
      </c>
      <c r="G73" s="111" t="s">
        <v>13</v>
      </c>
      <c r="H73" s="111" t="s">
        <v>4</v>
      </c>
      <c r="I73" s="111" t="s">
        <v>6</v>
      </c>
      <c r="J73" s="111" t="s">
        <v>7</v>
      </c>
      <c r="K73" s="111" t="s">
        <v>1</v>
      </c>
      <c r="L73" s="94" t="s">
        <v>24</v>
      </c>
      <c r="M73" s="93" t="s">
        <v>23</v>
      </c>
      <c r="N73" s="3" t="s">
        <v>43</v>
      </c>
      <c r="O73" s="3" t="s">
        <v>9</v>
      </c>
      <c r="P73" s="3" t="s">
        <v>10</v>
      </c>
    </row>
    <row r="74" spans="1:16" s="7" customFormat="1" ht="24" customHeight="1" x14ac:dyDescent="0.15">
      <c r="A74" s="148" t="s">
        <v>58</v>
      </c>
      <c r="B74" s="154" t="s">
        <v>59</v>
      </c>
      <c r="C74" s="112">
        <v>1</v>
      </c>
      <c r="D74" s="107"/>
      <c r="E74" s="102"/>
      <c r="F74" s="103"/>
      <c r="G74" s="101"/>
      <c r="H74" s="109"/>
      <c r="I74" s="109"/>
      <c r="J74" s="109"/>
      <c r="K74" s="101"/>
      <c r="L74" s="108"/>
      <c r="M74" s="103" t="str">
        <f t="shared" ref="M74:M78" si="6">IF(L74="済",F74,"-")</f>
        <v>-</v>
      </c>
      <c r="N74" s="26"/>
      <c r="O74" s="27"/>
      <c r="P74" s="26"/>
    </row>
    <row r="75" spans="1:16" s="7" customFormat="1" ht="24" customHeight="1" x14ac:dyDescent="0.15">
      <c r="A75" s="149"/>
      <c r="B75" s="155"/>
      <c r="C75" s="112">
        <v>2</v>
      </c>
      <c r="D75" s="107"/>
      <c r="E75" s="102"/>
      <c r="F75" s="103"/>
      <c r="G75" s="101"/>
      <c r="H75" s="109"/>
      <c r="I75" s="109"/>
      <c r="J75" s="109"/>
      <c r="K75" s="101"/>
      <c r="L75" s="108"/>
      <c r="M75" s="103" t="str">
        <f t="shared" si="6"/>
        <v>-</v>
      </c>
      <c r="N75" s="26"/>
      <c r="O75" s="27"/>
      <c r="P75" s="26"/>
    </row>
    <row r="76" spans="1:16" s="7" customFormat="1" ht="24" customHeight="1" x14ac:dyDescent="0.15">
      <c r="A76" s="149"/>
      <c r="B76" s="155"/>
      <c r="C76" s="112">
        <v>3</v>
      </c>
      <c r="D76" s="107"/>
      <c r="E76" s="102"/>
      <c r="F76" s="103"/>
      <c r="G76" s="101"/>
      <c r="H76" s="109"/>
      <c r="I76" s="109"/>
      <c r="J76" s="109"/>
      <c r="K76" s="101"/>
      <c r="L76" s="108"/>
      <c r="M76" s="103" t="str">
        <f t="shared" si="6"/>
        <v>-</v>
      </c>
      <c r="N76" s="26"/>
      <c r="O76" s="27"/>
      <c r="P76" s="26"/>
    </row>
    <row r="77" spans="1:16" s="7" customFormat="1" ht="24" customHeight="1" x14ac:dyDescent="0.15">
      <c r="A77" s="149"/>
      <c r="B77" s="155"/>
      <c r="C77" s="112">
        <v>4</v>
      </c>
      <c r="D77" s="107"/>
      <c r="E77" s="102"/>
      <c r="F77" s="103"/>
      <c r="G77" s="101"/>
      <c r="H77" s="109"/>
      <c r="I77" s="109"/>
      <c r="J77" s="109"/>
      <c r="K77" s="101"/>
      <c r="L77" s="108"/>
      <c r="M77" s="103" t="str">
        <f t="shared" si="6"/>
        <v>-</v>
      </c>
      <c r="N77" s="26"/>
      <c r="O77" s="27"/>
      <c r="P77" s="26"/>
    </row>
    <row r="78" spans="1:16" s="7" customFormat="1" ht="24" customHeight="1" thickBot="1" x14ac:dyDescent="0.2">
      <c r="A78" s="149"/>
      <c r="B78" s="155"/>
      <c r="C78" s="112">
        <v>5</v>
      </c>
      <c r="D78" s="107"/>
      <c r="E78" s="102"/>
      <c r="F78" s="103"/>
      <c r="G78" s="101"/>
      <c r="H78" s="109"/>
      <c r="I78" s="109"/>
      <c r="J78" s="109"/>
      <c r="K78" s="101"/>
      <c r="L78" s="108"/>
      <c r="M78" s="103" t="str">
        <f t="shared" si="6"/>
        <v>-</v>
      </c>
      <c r="N78" s="26"/>
      <c r="O78" s="27"/>
      <c r="P78" s="26"/>
    </row>
    <row r="79" spans="1:16" s="7" customFormat="1" ht="27.75" customHeight="1" thickBot="1" x14ac:dyDescent="0.2">
      <c r="A79" s="142" t="s">
        <v>12</v>
      </c>
      <c r="B79" s="143"/>
      <c r="C79" s="144"/>
      <c r="D79" s="145" t="s">
        <v>109</v>
      </c>
      <c r="E79" s="146"/>
      <c r="F79" s="146"/>
      <c r="G79" s="146"/>
      <c r="H79" s="147"/>
      <c r="I79" s="146"/>
      <c r="J79" s="146"/>
      <c r="K79" s="146"/>
      <c r="L79" s="146"/>
      <c r="M79" s="110">
        <f>SUM(M74:M78)</f>
        <v>0</v>
      </c>
      <c r="N79"/>
      <c r="O79" s="2"/>
      <c r="P79"/>
    </row>
    <row r="80" spans="1:16" ht="15" customHeight="1" x14ac:dyDescent="0.15">
      <c r="A80" s="86"/>
      <c r="B80" s="86"/>
      <c r="C80" s="87"/>
      <c r="D80" s="87"/>
      <c r="E80" s="86"/>
      <c r="F80" s="87"/>
      <c r="G80" s="87"/>
      <c r="H80" s="87"/>
      <c r="I80" s="87"/>
      <c r="J80" s="87"/>
      <c r="K80" s="86"/>
      <c r="L80" s="87"/>
      <c r="M80" s="87"/>
    </row>
    <row r="81" spans="1:16" ht="15" customHeight="1" x14ac:dyDescent="0.15">
      <c r="A81" s="86"/>
      <c r="B81" s="86"/>
      <c r="C81" s="87"/>
      <c r="D81" s="87"/>
      <c r="E81" s="86"/>
      <c r="F81" s="87"/>
      <c r="G81" s="87"/>
      <c r="H81" s="87"/>
      <c r="I81" s="87"/>
      <c r="J81" s="87"/>
      <c r="K81" s="86"/>
      <c r="L81" s="87"/>
      <c r="M81" s="87"/>
    </row>
    <row r="82" spans="1:16" s="1" customFormat="1" ht="27.95" customHeight="1" x14ac:dyDescent="0.15">
      <c r="A82" s="152"/>
      <c r="B82" s="153"/>
      <c r="C82" s="111" t="s">
        <v>2</v>
      </c>
      <c r="D82" s="111" t="s">
        <v>0</v>
      </c>
      <c r="E82" s="111" t="s">
        <v>3</v>
      </c>
      <c r="F82" s="93" t="s">
        <v>22</v>
      </c>
      <c r="G82" s="111" t="s">
        <v>13</v>
      </c>
      <c r="H82" s="111" t="s">
        <v>4</v>
      </c>
      <c r="I82" s="111" t="s">
        <v>6</v>
      </c>
      <c r="J82" s="111" t="s">
        <v>7</v>
      </c>
      <c r="K82" s="111" t="s">
        <v>1</v>
      </c>
      <c r="L82" s="94" t="s">
        <v>24</v>
      </c>
      <c r="M82" s="93" t="s">
        <v>23</v>
      </c>
      <c r="N82" s="3" t="s">
        <v>43</v>
      </c>
      <c r="O82" s="3" t="s">
        <v>9</v>
      </c>
      <c r="P82" s="3" t="s">
        <v>10</v>
      </c>
    </row>
    <row r="83" spans="1:16" ht="24" customHeight="1" x14ac:dyDescent="0.15">
      <c r="A83" s="148" t="s">
        <v>58</v>
      </c>
      <c r="B83" s="154" t="s">
        <v>60</v>
      </c>
      <c r="C83" s="112">
        <v>1</v>
      </c>
      <c r="D83" s="107"/>
      <c r="E83" s="102"/>
      <c r="F83" s="103"/>
      <c r="G83" s="101"/>
      <c r="H83" s="109"/>
      <c r="I83" s="109"/>
      <c r="J83" s="109"/>
      <c r="K83" s="101"/>
      <c r="L83" s="108"/>
      <c r="M83" s="103" t="str">
        <f t="shared" ref="M83:M87" si="7">IF(L83="済",F83,"-")</f>
        <v>-</v>
      </c>
      <c r="N83" s="26"/>
      <c r="O83" s="27"/>
      <c r="P83" s="26"/>
    </row>
    <row r="84" spans="1:16" ht="24" customHeight="1" x14ac:dyDescent="0.15">
      <c r="A84" s="149"/>
      <c r="B84" s="155"/>
      <c r="C84" s="112">
        <v>2</v>
      </c>
      <c r="D84" s="107"/>
      <c r="E84" s="102"/>
      <c r="F84" s="103"/>
      <c r="G84" s="101"/>
      <c r="H84" s="109"/>
      <c r="I84" s="109"/>
      <c r="J84" s="109"/>
      <c r="K84" s="101"/>
      <c r="L84" s="108"/>
      <c r="M84" s="103" t="str">
        <f t="shared" si="7"/>
        <v>-</v>
      </c>
      <c r="N84" s="26"/>
      <c r="O84" s="27"/>
      <c r="P84" s="26"/>
    </row>
    <row r="85" spans="1:16" ht="24" customHeight="1" x14ac:dyDescent="0.15">
      <c r="A85" s="149"/>
      <c r="B85" s="155"/>
      <c r="C85" s="112">
        <v>3</v>
      </c>
      <c r="D85" s="107"/>
      <c r="E85" s="102"/>
      <c r="F85" s="103"/>
      <c r="G85" s="101"/>
      <c r="H85" s="109"/>
      <c r="I85" s="109"/>
      <c r="J85" s="109"/>
      <c r="K85" s="101"/>
      <c r="L85" s="108"/>
      <c r="M85" s="103" t="str">
        <f t="shared" si="7"/>
        <v>-</v>
      </c>
      <c r="N85" s="26"/>
      <c r="O85" s="27"/>
      <c r="P85" s="26"/>
    </row>
    <row r="86" spans="1:16" ht="24" customHeight="1" x14ac:dyDescent="0.15">
      <c r="A86" s="149"/>
      <c r="B86" s="155"/>
      <c r="C86" s="112">
        <v>4</v>
      </c>
      <c r="D86" s="107"/>
      <c r="E86" s="102"/>
      <c r="F86" s="103"/>
      <c r="G86" s="101"/>
      <c r="H86" s="109"/>
      <c r="I86" s="109"/>
      <c r="J86" s="109"/>
      <c r="K86" s="101"/>
      <c r="L86" s="108"/>
      <c r="M86" s="103" t="str">
        <f t="shared" si="7"/>
        <v>-</v>
      </c>
      <c r="N86" s="26"/>
      <c r="O86" s="27"/>
      <c r="P86" s="26"/>
    </row>
    <row r="87" spans="1:16" ht="24" customHeight="1" thickBot="1" x14ac:dyDescent="0.2">
      <c r="A87" s="149"/>
      <c r="B87" s="155"/>
      <c r="C87" s="112">
        <v>5</v>
      </c>
      <c r="D87" s="107"/>
      <c r="E87" s="102"/>
      <c r="F87" s="103"/>
      <c r="G87" s="101"/>
      <c r="H87" s="109"/>
      <c r="I87" s="109"/>
      <c r="J87" s="109"/>
      <c r="K87" s="101"/>
      <c r="L87" s="108"/>
      <c r="M87" s="103" t="str">
        <f t="shared" si="7"/>
        <v>-</v>
      </c>
      <c r="N87" s="26"/>
      <c r="O87" s="27"/>
      <c r="P87" s="26"/>
    </row>
    <row r="88" spans="1:16" ht="27.95" customHeight="1" thickBot="1" x14ac:dyDescent="0.2">
      <c r="A88" s="142" t="s">
        <v>12</v>
      </c>
      <c r="B88" s="143"/>
      <c r="C88" s="144"/>
      <c r="D88" s="145" t="s">
        <v>109</v>
      </c>
      <c r="E88" s="146"/>
      <c r="F88" s="146"/>
      <c r="G88" s="146"/>
      <c r="H88" s="147"/>
      <c r="I88" s="146"/>
      <c r="J88" s="146"/>
      <c r="K88" s="146"/>
      <c r="L88" s="146"/>
      <c r="M88" s="110">
        <f>SUM(M83:M87)</f>
        <v>0</v>
      </c>
    </row>
    <row r="89" spans="1:16" ht="15" customHeight="1" x14ac:dyDescent="0.15">
      <c r="A89" s="86"/>
      <c r="B89" s="86"/>
      <c r="C89" s="87"/>
      <c r="D89" s="87"/>
      <c r="E89" s="86"/>
      <c r="F89" s="87"/>
      <c r="G89" s="87"/>
      <c r="H89" s="87"/>
      <c r="I89" s="87"/>
      <c r="J89" s="87"/>
      <c r="K89" s="86"/>
      <c r="L89" s="87"/>
      <c r="M89" s="87"/>
    </row>
    <row r="90" spans="1:16" ht="15" customHeight="1" x14ac:dyDescent="0.15">
      <c r="A90" s="86"/>
      <c r="B90" s="86"/>
      <c r="C90" s="87"/>
      <c r="D90" s="87"/>
      <c r="E90" s="86"/>
      <c r="F90" s="87"/>
      <c r="G90" s="87"/>
      <c r="H90" s="87"/>
      <c r="I90" s="87"/>
      <c r="J90" s="87"/>
      <c r="K90" s="86"/>
      <c r="L90" s="87"/>
      <c r="M90" s="87"/>
    </row>
    <row r="91" spans="1:16" ht="15" customHeight="1" x14ac:dyDescent="0.15">
      <c r="A91" s="86"/>
      <c r="B91" s="86"/>
      <c r="C91" s="87"/>
      <c r="D91" s="87"/>
      <c r="E91" s="86"/>
      <c r="F91" s="87"/>
      <c r="G91" s="87"/>
      <c r="H91" s="87"/>
      <c r="I91" s="87"/>
      <c r="J91" s="87"/>
      <c r="K91" s="86"/>
      <c r="L91" s="87"/>
      <c r="M91" s="87"/>
    </row>
    <row r="92" spans="1:16" ht="15" customHeight="1" x14ac:dyDescent="0.15">
      <c r="A92" s="86"/>
      <c r="B92" s="86"/>
      <c r="C92" s="87"/>
      <c r="D92" s="87"/>
      <c r="E92" s="86"/>
      <c r="F92" s="87"/>
      <c r="G92" s="87"/>
      <c r="H92" s="87"/>
      <c r="I92" s="87"/>
      <c r="J92" s="87"/>
      <c r="K92" s="86"/>
      <c r="L92" s="87"/>
      <c r="M92" s="87"/>
    </row>
    <row r="93" spans="1:16" s="1" customFormat="1" ht="27.95" customHeight="1" x14ac:dyDescent="0.15">
      <c r="A93" s="152"/>
      <c r="B93" s="153"/>
      <c r="C93" s="111" t="s">
        <v>2</v>
      </c>
      <c r="D93" s="111" t="s">
        <v>0</v>
      </c>
      <c r="E93" s="111" t="s">
        <v>3</v>
      </c>
      <c r="F93" s="93" t="s">
        <v>22</v>
      </c>
      <c r="G93" s="111" t="s">
        <v>13</v>
      </c>
      <c r="H93" s="111" t="s">
        <v>4</v>
      </c>
      <c r="I93" s="111" t="s">
        <v>6</v>
      </c>
      <c r="J93" s="111" t="s">
        <v>7</v>
      </c>
      <c r="K93" s="111" t="s">
        <v>1</v>
      </c>
      <c r="L93" s="94" t="s">
        <v>24</v>
      </c>
      <c r="M93" s="93" t="s">
        <v>23</v>
      </c>
      <c r="N93" s="3" t="s">
        <v>43</v>
      </c>
      <c r="O93" s="3" t="s">
        <v>9</v>
      </c>
      <c r="P93" s="3" t="s">
        <v>10</v>
      </c>
    </row>
    <row r="94" spans="1:16" ht="24" customHeight="1" x14ac:dyDescent="0.15">
      <c r="A94" s="148" t="s">
        <v>62</v>
      </c>
      <c r="B94" s="154" t="s">
        <v>61</v>
      </c>
      <c r="C94" s="112">
        <v>1</v>
      </c>
      <c r="D94" s="107"/>
      <c r="E94" s="102"/>
      <c r="F94" s="103"/>
      <c r="G94" s="101"/>
      <c r="H94" s="109"/>
      <c r="I94" s="109"/>
      <c r="J94" s="109"/>
      <c r="K94" s="101"/>
      <c r="L94" s="108"/>
      <c r="M94" s="103" t="str">
        <f t="shared" ref="M94:M103" si="8">IF(L94="済",F94,"-")</f>
        <v>-</v>
      </c>
      <c r="N94" s="26"/>
      <c r="O94" s="27"/>
      <c r="P94" s="26"/>
    </row>
    <row r="95" spans="1:16" ht="24" customHeight="1" x14ac:dyDescent="0.15">
      <c r="A95" s="149"/>
      <c r="B95" s="155"/>
      <c r="C95" s="112">
        <v>2</v>
      </c>
      <c r="D95" s="107"/>
      <c r="E95" s="102"/>
      <c r="F95" s="103"/>
      <c r="G95" s="101"/>
      <c r="H95" s="109"/>
      <c r="I95" s="109"/>
      <c r="J95" s="109"/>
      <c r="K95" s="101"/>
      <c r="L95" s="108"/>
      <c r="M95" s="103" t="str">
        <f t="shared" si="8"/>
        <v>-</v>
      </c>
      <c r="N95" s="26"/>
      <c r="O95" s="27"/>
      <c r="P95" s="26"/>
    </row>
    <row r="96" spans="1:16" ht="24" customHeight="1" x14ac:dyDescent="0.15">
      <c r="A96" s="149"/>
      <c r="B96" s="155"/>
      <c r="C96" s="112">
        <v>3</v>
      </c>
      <c r="D96" s="107"/>
      <c r="E96" s="102"/>
      <c r="F96" s="103"/>
      <c r="G96" s="101"/>
      <c r="H96" s="109"/>
      <c r="I96" s="109"/>
      <c r="J96" s="109"/>
      <c r="K96" s="101"/>
      <c r="L96" s="108"/>
      <c r="M96" s="103" t="str">
        <f t="shared" si="8"/>
        <v>-</v>
      </c>
      <c r="N96" s="26"/>
      <c r="O96" s="27"/>
      <c r="P96" s="26"/>
    </row>
    <row r="97" spans="1:16" ht="24" customHeight="1" x14ac:dyDescent="0.15">
      <c r="A97" s="149"/>
      <c r="B97" s="155"/>
      <c r="C97" s="112">
        <v>4</v>
      </c>
      <c r="D97" s="107"/>
      <c r="E97" s="102"/>
      <c r="F97" s="103"/>
      <c r="G97" s="101"/>
      <c r="H97" s="109"/>
      <c r="I97" s="109"/>
      <c r="J97" s="109"/>
      <c r="K97" s="101"/>
      <c r="L97" s="108"/>
      <c r="M97" s="103" t="str">
        <f t="shared" si="8"/>
        <v>-</v>
      </c>
      <c r="N97" s="26"/>
      <c r="O97" s="27"/>
      <c r="P97" s="26"/>
    </row>
    <row r="98" spans="1:16" ht="24" customHeight="1" x14ac:dyDescent="0.15">
      <c r="A98" s="149"/>
      <c r="B98" s="155"/>
      <c r="C98" s="112">
        <v>5</v>
      </c>
      <c r="D98" s="107"/>
      <c r="E98" s="102"/>
      <c r="F98" s="103"/>
      <c r="G98" s="101"/>
      <c r="H98" s="109"/>
      <c r="I98" s="109"/>
      <c r="J98" s="109"/>
      <c r="K98" s="101"/>
      <c r="L98" s="108"/>
      <c r="M98" s="103" t="str">
        <f t="shared" si="8"/>
        <v>-</v>
      </c>
      <c r="N98" s="26"/>
      <c r="O98" s="27"/>
      <c r="P98" s="26"/>
    </row>
    <row r="99" spans="1:16" ht="24" customHeight="1" x14ac:dyDescent="0.15">
      <c r="A99" s="149"/>
      <c r="B99" s="155"/>
      <c r="C99" s="112">
        <v>6</v>
      </c>
      <c r="D99" s="107"/>
      <c r="E99" s="102"/>
      <c r="F99" s="103"/>
      <c r="G99" s="101"/>
      <c r="H99" s="109"/>
      <c r="I99" s="109"/>
      <c r="J99" s="109"/>
      <c r="K99" s="101"/>
      <c r="L99" s="108"/>
      <c r="M99" s="103" t="str">
        <f t="shared" si="8"/>
        <v>-</v>
      </c>
      <c r="N99" s="26"/>
      <c r="O99" s="27"/>
      <c r="P99" s="26"/>
    </row>
    <row r="100" spans="1:16" ht="24" customHeight="1" x14ac:dyDescent="0.15">
      <c r="A100" s="149"/>
      <c r="B100" s="155"/>
      <c r="C100" s="112">
        <v>7</v>
      </c>
      <c r="D100" s="107"/>
      <c r="E100" s="102"/>
      <c r="F100" s="103"/>
      <c r="G100" s="101"/>
      <c r="H100" s="109"/>
      <c r="I100" s="109"/>
      <c r="J100" s="109"/>
      <c r="K100" s="101"/>
      <c r="L100" s="108"/>
      <c r="M100" s="103" t="str">
        <f t="shared" si="8"/>
        <v>-</v>
      </c>
      <c r="N100" s="26"/>
      <c r="O100" s="27"/>
      <c r="P100" s="26"/>
    </row>
    <row r="101" spans="1:16" ht="24" customHeight="1" x14ac:dyDescent="0.15">
      <c r="A101" s="149"/>
      <c r="B101" s="155"/>
      <c r="C101" s="112">
        <v>8</v>
      </c>
      <c r="D101" s="107"/>
      <c r="E101" s="102"/>
      <c r="F101" s="103"/>
      <c r="G101" s="101"/>
      <c r="H101" s="109"/>
      <c r="I101" s="109"/>
      <c r="J101" s="109"/>
      <c r="K101" s="101"/>
      <c r="L101" s="108"/>
      <c r="M101" s="103" t="str">
        <f t="shared" si="8"/>
        <v>-</v>
      </c>
      <c r="N101" s="26"/>
      <c r="O101" s="27"/>
      <c r="P101" s="26"/>
    </row>
    <row r="102" spans="1:16" ht="24" customHeight="1" x14ac:dyDescent="0.15">
      <c r="A102" s="149"/>
      <c r="B102" s="155"/>
      <c r="C102" s="112">
        <v>9</v>
      </c>
      <c r="D102" s="107"/>
      <c r="E102" s="102"/>
      <c r="F102" s="103"/>
      <c r="G102" s="101"/>
      <c r="H102" s="109"/>
      <c r="I102" s="109"/>
      <c r="J102" s="109"/>
      <c r="K102" s="101"/>
      <c r="L102" s="108"/>
      <c r="M102" s="103" t="str">
        <f t="shared" si="8"/>
        <v>-</v>
      </c>
      <c r="N102" s="26"/>
      <c r="O102" s="27"/>
      <c r="P102" s="26"/>
    </row>
    <row r="103" spans="1:16" ht="24" customHeight="1" thickBot="1" x14ac:dyDescent="0.2">
      <c r="A103" s="149"/>
      <c r="B103" s="155"/>
      <c r="C103" s="112">
        <v>10</v>
      </c>
      <c r="D103" s="107"/>
      <c r="E103" s="102"/>
      <c r="F103" s="103"/>
      <c r="G103" s="101"/>
      <c r="H103" s="109"/>
      <c r="I103" s="109"/>
      <c r="J103" s="109"/>
      <c r="K103" s="101"/>
      <c r="L103" s="108"/>
      <c r="M103" s="103" t="str">
        <f t="shared" si="8"/>
        <v>-</v>
      </c>
      <c r="N103" s="26"/>
      <c r="O103" s="27"/>
      <c r="P103" s="26"/>
    </row>
    <row r="104" spans="1:16" ht="27.95" customHeight="1" thickBot="1" x14ac:dyDescent="0.2">
      <c r="A104" s="142" t="s">
        <v>12</v>
      </c>
      <c r="B104" s="143"/>
      <c r="C104" s="144"/>
      <c r="D104" s="145" t="s">
        <v>94</v>
      </c>
      <c r="E104" s="146"/>
      <c r="F104" s="146"/>
      <c r="G104" s="146"/>
      <c r="H104" s="147"/>
      <c r="I104" s="146"/>
      <c r="J104" s="146"/>
      <c r="K104" s="146"/>
      <c r="L104" s="146"/>
      <c r="M104" s="110">
        <f>SUM(M94:M103)</f>
        <v>0</v>
      </c>
    </row>
    <row r="105" spans="1:16" x14ac:dyDescent="0.15">
      <c r="A105" s="86"/>
      <c r="B105" s="86"/>
      <c r="C105" s="87"/>
      <c r="D105" s="87"/>
      <c r="E105" s="86"/>
      <c r="F105" s="87"/>
      <c r="G105" s="87"/>
      <c r="H105" s="87"/>
      <c r="I105" s="87"/>
      <c r="J105" s="87"/>
      <c r="K105" s="86"/>
      <c r="L105" s="87"/>
      <c r="M105" s="87"/>
    </row>
    <row r="106" spans="1:16" x14ac:dyDescent="0.15">
      <c r="A106" s="86"/>
      <c r="B106" s="86"/>
      <c r="C106" s="87"/>
      <c r="D106" s="87"/>
      <c r="E106" s="86"/>
      <c r="F106" s="87"/>
      <c r="G106" s="87"/>
      <c r="H106" s="87"/>
      <c r="I106" s="87"/>
      <c r="J106" s="87"/>
      <c r="K106" s="86"/>
      <c r="L106" s="87"/>
      <c r="M106" s="87"/>
    </row>
    <row r="107" spans="1:16" ht="3" hidden="1" customHeight="1" x14ac:dyDescent="0.15"/>
    <row r="108" spans="1:16" hidden="1" x14ac:dyDescent="0.15"/>
    <row r="109" spans="1:16" hidden="1" x14ac:dyDescent="0.15"/>
    <row r="110" spans="1:16" hidden="1" x14ac:dyDescent="0.15"/>
    <row r="111" spans="1:16" hidden="1" x14ac:dyDescent="0.15"/>
    <row r="112" spans="1:16" hidden="1" x14ac:dyDescent="0.15"/>
    <row r="113" hidden="1" x14ac:dyDescent="0.15"/>
    <row r="114" hidden="1" x14ac:dyDescent="0.15"/>
    <row r="115" hidden="1" x14ac:dyDescent="0.15"/>
    <row r="116" x14ac:dyDescent="0.15"/>
    <row r="117" x14ac:dyDescent="0.15"/>
    <row r="118" x14ac:dyDescent="0.15"/>
    <row r="119" x14ac:dyDescent="0.15"/>
    <row r="120" x14ac:dyDescent="0.15"/>
    <row r="121" x14ac:dyDescent="0.15"/>
    <row r="122" x14ac:dyDescent="0.15"/>
    <row r="123" x14ac:dyDescent="0.15"/>
    <row r="124" x14ac:dyDescent="0.15"/>
    <row r="125" x14ac:dyDescent="0.15"/>
    <row r="126" x14ac:dyDescent="0.15"/>
    <row r="127" x14ac:dyDescent="0.15"/>
    <row r="128" x14ac:dyDescent="0.15"/>
    <row r="129" x14ac:dyDescent="0.15"/>
    <row r="130" x14ac:dyDescent="0.15"/>
    <row r="131" x14ac:dyDescent="0.15"/>
    <row r="132" x14ac:dyDescent="0.15"/>
    <row r="133" x14ac:dyDescent="0.15"/>
    <row r="134" x14ac:dyDescent="0.15"/>
    <row r="135" x14ac:dyDescent="0.15"/>
    <row r="136" x14ac:dyDescent="0.15"/>
    <row r="137" x14ac:dyDescent="0.15"/>
    <row r="138" x14ac:dyDescent="0.15"/>
    <row r="139" x14ac:dyDescent="0.15"/>
    <row r="140" x14ac:dyDescent="0.15"/>
    <row r="141" x14ac:dyDescent="0.15"/>
    <row r="142" x14ac:dyDescent="0.15"/>
    <row r="143" x14ac:dyDescent="0.15"/>
    <row r="144" x14ac:dyDescent="0.15"/>
    <row r="145" x14ac:dyDescent="0.15"/>
    <row r="146" x14ac:dyDescent="0.15"/>
    <row r="147" x14ac:dyDescent="0.15"/>
    <row r="148" x14ac:dyDescent="0.15"/>
    <row r="149" x14ac:dyDescent="0.15"/>
    <row r="150" x14ac:dyDescent="0.15"/>
    <row r="151" x14ac:dyDescent="0.15"/>
    <row r="152" x14ac:dyDescent="0.15"/>
    <row r="153" x14ac:dyDescent="0.15"/>
    <row r="154" x14ac:dyDescent="0.15"/>
    <row r="155" x14ac:dyDescent="0.15"/>
    <row r="156" x14ac:dyDescent="0.15"/>
    <row r="157" x14ac:dyDescent="0.15"/>
    <row r="158" x14ac:dyDescent="0.15"/>
    <row r="159" x14ac:dyDescent="0.15"/>
    <row r="160" x14ac:dyDescent="0.15"/>
    <row r="161" x14ac:dyDescent="0.15"/>
    <row r="162" x14ac:dyDescent="0.15"/>
    <row r="163" x14ac:dyDescent="0.15"/>
    <row r="164" x14ac:dyDescent="0.15"/>
    <row r="165" x14ac:dyDescent="0.15"/>
    <row r="166" x14ac:dyDescent="0.15"/>
    <row r="167" x14ac:dyDescent="0.15"/>
    <row r="168" x14ac:dyDescent="0.15"/>
    <row r="169" x14ac:dyDescent="0.15"/>
    <row r="170" x14ac:dyDescent="0.15"/>
    <row r="171" x14ac:dyDescent="0.15"/>
    <row r="172" x14ac:dyDescent="0.15"/>
    <row r="173" x14ac:dyDescent="0.15"/>
    <row r="174" x14ac:dyDescent="0.15"/>
    <row r="175" x14ac:dyDescent="0.15"/>
    <row r="176" x14ac:dyDescent="0.15"/>
    <row r="177" x14ac:dyDescent="0.15"/>
    <row r="178" x14ac:dyDescent="0.15"/>
    <row r="179" x14ac:dyDescent="0.15"/>
    <row r="180" x14ac:dyDescent="0.15"/>
    <row r="181" x14ac:dyDescent="0.15"/>
  </sheetData>
  <mergeCells count="50">
    <mergeCell ref="P6:Q6"/>
    <mergeCell ref="F5:J5"/>
    <mergeCell ref="F6:J6"/>
    <mergeCell ref="A20:B20"/>
    <mergeCell ref="A2:M2"/>
    <mergeCell ref="K1:M1"/>
    <mergeCell ref="A12:A16"/>
    <mergeCell ref="B12:B16"/>
    <mergeCell ref="B21:B30"/>
    <mergeCell ref="A11:B11"/>
    <mergeCell ref="A17:C17"/>
    <mergeCell ref="D17:L17"/>
    <mergeCell ref="A21:A30"/>
    <mergeCell ref="D41:L41"/>
    <mergeCell ref="D51:L51"/>
    <mergeCell ref="A70:C70"/>
    <mergeCell ref="A64:B64"/>
    <mergeCell ref="A31:C31"/>
    <mergeCell ref="A41:C41"/>
    <mergeCell ref="A51:C51"/>
    <mergeCell ref="A44:B44"/>
    <mergeCell ref="A65:A69"/>
    <mergeCell ref="B65:B69"/>
    <mergeCell ref="A56:A60"/>
    <mergeCell ref="B56:B60"/>
    <mergeCell ref="A61:C61"/>
    <mergeCell ref="D70:L70"/>
    <mergeCell ref="D61:L61"/>
    <mergeCell ref="D31:L31"/>
    <mergeCell ref="A93:B93"/>
    <mergeCell ref="A94:A103"/>
    <mergeCell ref="B94:B103"/>
    <mergeCell ref="A55:B55"/>
    <mergeCell ref="A34:B34"/>
    <mergeCell ref="A104:C104"/>
    <mergeCell ref="D104:L104"/>
    <mergeCell ref="A35:A40"/>
    <mergeCell ref="B35:B40"/>
    <mergeCell ref="A45:A50"/>
    <mergeCell ref="B45:B50"/>
    <mergeCell ref="A73:B73"/>
    <mergeCell ref="A74:A78"/>
    <mergeCell ref="B74:B78"/>
    <mergeCell ref="A79:C79"/>
    <mergeCell ref="D79:L79"/>
    <mergeCell ref="A82:B82"/>
    <mergeCell ref="A83:A87"/>
    <mergeCell ref="B83:B87"/>
    <mergeCell ref="A88:C88"/>
    <mergeCell ref="D88:L88"/>
  </mergeCells>
  <phoneticPr fontId="1"/>
  <dataValidations xWindow="117" yWindow="589" count="12">
    <dataValidation type="list" allowBlank="1" showInputMessage="1" showErrorMessage="1" sqref="I94:I103 I35:I40 I83:I87 I74:I78 I56:I60 I21:I30 I65:I69 I45:I50 I9 I12:I16">
      <formula1>"月,火,水,木,金,土,集中"</formula1>
    </dataValidation>
    <dataValidation type="list" allowBlank="1" showInputMessage="1" showErrorMessage="1" sqref="J94:J103 J35:J40 J83:J87 J74:J78 J56:J60 J21:J30 J65:J69 J45:J50 J9 J12:J16">
      <formula1>"1,2,3,4,5,6"</formula1>
    </dataValidation>
    <dataValidation type="textLength" allowBlank="1" showInputMessage="1" showErrorMessage="1" error="授業コードは英数字9桁です。_x000a_シラバスなどで確認してください。" sqref="D94:D103 D21:D30 D83:D87 D74:D78 D65:D69 D45:D50 D56:D60 D35:D40 D9 D12:D16">
      <formula1>9</formula1>
      <formula2>9</formula2>
    </dataValidation>
    <dataValidation type="list" errorStyle="warning" allowBlank="1" showInputMessage="1" showErrorMessage="1" error="セルの右側の▼をクリックし、適切な項目を選択してください。" sqref="H94:H103 H35:H40 H83:H87 H74:H78 H56:H60 H21:H30 H65:H69 H45:H50 H9 H12:H16">
      <formula1>"前期,後期,通年"</formula1>
    </dataValidation>
    <dataValidation type="list" allowBlank="1" showInputMessage="1" showErrorMessage="1" sqref="O94:O103 O83:O87 O74:O78 O35:O40 O56:O60 O21:O30 O65:O69 O45:O50 O12:O16">
      <formula1>"1か月未満,3か月未満,6か月未満,1年未満,1年以上"</formula1>
    </dataValidation>
    <dataValidation type="list" allowBlank="1" showInputMessage="1" showErrorMessage="1" sqref="L94:L103 L83:L87 L74:L78 L56:L60 L21:L30 L65:L69 L45:L50 L35:L40 L9 L12:L16">
      <formula1>"未,済"</formula1>
    </dataValidation>
    <dataValidation type="whole" allowBlank="1" showInputMessage="1" showErrorMessage="1" sqref="F9">
      <formula1>1</formula1>
      <formula2>4</formula2>
    </dataValidation>
    <dataValidation allowBlank="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A21:A30"/>
    <dataValidation allowBlank="1" showErrorMessage="1" promptTitle="イングリッシュコミュニケーションとは" prompt="英語によるコミュニケーション能力向上を目的とした科目です。_x000a_少人数のクラス編成で、英語のネイティブスピーカーが講師となり、身近なトピックを取り上げてスピーキング能力を向上させる授業が行われます。" sqref="A35:B40 B45:B50"/>
    <dataValidation allowBlank="1" showErrorMessage="1" promptTitle="留学とは" prompt="ゲートウェイ、イングリッシュコミュニケーションで学んだことを、海外に出て実践し、更なる学びを深めることを目的とした科目です。_x000a_「語学研修」や長期留学などが含まれます。_x000a_参加するプログラムによっては、奨学金の対象にある場合もあります。" sqref="A45:A50"/>
    <dataValidation allowBlank="1" showErrorMessage="1" promptTitle="国際体験とは" prompt="将来の社会的・職業的自立のために、学外での体験活動を通じて様々な適応力を育成する科目群です。_x000a_国内外の派遣先で国際的なインターンシップやボランティア活動をすることができます。" sqref="A56:B60 A65:B69 A74:B78 A83:B87 A94:B103"/>
    <dataValidation allowBlank="1" showErrorMessage="1" sqref="A12"/>
  </dataValidations>
  <printOptions horizontalCentered="1" verticalCentered="1"/>
  <pageMargins left="0.62992125984251968" right="0.23622047244094491" top="0.78740157480314965" bottom="0.74803149606299213" header="0.31496062992125984" footer="0.31496062992125984"/>
  <pageSetup paperSize="9" scale="68" fitToWidth="0" orientation="portrait" r:id="rId1"/>
  <headerFooter>
    <oddFooter>&amp;C&amp;P</oddFooter>
  </headerFooter>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利用方法</vt:lpstr>
      <vt:lpstr>【別紙様式2-1】単位取得確認カード</vt:lpstr>
      <vt:lpstr>【別紙様式2-2】（内訳）単位取得確認カード</vt:lpstr>
      <vt:lpstr>'【別紙様式2-1】単位取得確認カード'!Print_Area</vt:lpstr>
      <vt:lpstr>'【別紙様式2-2】（内訳）単位取得確認カード'!Print_Area</vt:lpstr>
      <vt:lpstr>利用方法!Print_Area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cdb1339</dc:creator>
  <cp:lastModifiedBy>小林</cp:lastModifiedBy>
  <cp:lastPrinted>2019-09-10T06:37:36Z</cp:lastPrinted>
  <dcterms:created xsi:type="dcterms:W3CDTF">2013-12-17T04:10:57Z</dcterms:created>
  <dcterms:modified xsi:type="dcterms:W3CDTF">2019-09-10T06:38:02Z</dcterms:modified>
</cp:coreProperties>
</file>