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小林\Desktop\"/>
    </mc:Choice>
  </mc:AlternateContent>
  <bookViews>
    <workbookView xWindow="0" yWindow="0" windowWidth="21570" windowHeight="7995"/>
  </bookViews>
  <sheets>
    <sheet name="利用方法" sheetId="9" r:id="rId1"/>
    <sheet name="【別紙様式2-1】単位取得確認カード" sheetId="2" r:id="rId2"/>
    <sheet name="【別紙様式2-2】（内訳）単位取得確認カード" sheetId="6" r:id="rId3"/>
  </sheets>
  <definedNames>
    <definedName name="_xlnm.Print_Area" localSheetId="0">利用方法!$A$1:$N$47</definedName>
  </definedNames>
  <calcPr calcId="162913" calcMode="manual"/>
</workbook>
</file>

<file path=xl/calcChain.xml><?xml version="1.0" encoding="utf-8"?>
<calcChain xmlns="http://schemas.openxmlformats.org/spreadsheetml/2006/main">
  <c r="M9" i="6" l="1"/>
  <c r="M57" i="6" l="1"/>
  <c r="M56" i="6"/>
  <c r="M55" i="6"/>
  <c r="M54" i="6"/>
  <c r="M53" i="6"/>
  <c r="M52" i="6"/>
  <c r="M59" i="6" l="1"/>
  <c r="N33" i="9"/>
  <c r="N34" i="9"/>
  <c r="N35" i="9"/>
  <c r="N36" i="9"/>
  <c r="N37" i="9"/>
  <c r="N38" i="9"/>
  <c r="N39" i="9"/>
  <c r="N40" i="9"/>
  <c r="N41" i="9"/>
  <c r="N42" i="9"/>
  <c r="M38" i="6" l="1"/>
  <c r="M90" i="6" l="1"/>
  <c r="M89" i="6"/>
  <c r="M88" i="6"/>
  <c r="M87" i="6"/>
  <c r="M86" i="6"/>
  <c r="M82" i="6"/>
  <c r="M81" i="6"/>
  <c r="M80" i="6"/>
  <c r="M79" i="6"/>
  <c r="M78" i="6"/>
  <c r="M103" i="6"/>
  <c r="M102" i="6"/>
  <c r="M101" i="6"/>
  <c r="M100" i="6"/>
  <c r="M99" i="6"/>
  <c r="M98" i="6"/>
  <c r="M97" i="6"/>
  <c r="M96" i="6"/>
  <c r="M95" i="6"/>
  <c r="M94" i="6"/>
  <c r="M104" i="6" l="1"/>
  <c r="K9" i="2" s="1"/>
  <c r="C25" i="2" s="1"/>
  <c r="M83" i="6"/>
  <c r="I9" i="2" s="1"/>
  <c r="C23" i="2" s="1"/>
  <c r="M91" i="6"/>
  <c r="J9" i="2" s="1"/>
  <c r="C24" i="2" s="1"/>
  <c r="M66" i="6"/>
  <c r="M65" i="6"/>
  <c r="M64" i="6"/>
  <c r="M63" i="6"/>
  <c r="M62" i="6"/>
  <c r="M16" i="6"/>
  <c r="M15" i="6"/>
  <c r="M14" i="6"/>
  <c r="M13" i="6"/>
  <c r="M12" i="6"/>
  <c r="M17" i="6" l="1"/>
  <c r="B9" i="2"/>
  <c r="C17" i="2" s="1"/>
  <c r="M67" i="6"/>
  <c r="G9" i="2" s="1"/>
  <c r="C21" i="2" s="1"/>
  <c r="N32" i="9"/>
  <c r="N31" i="9"/>
  <c r="N30" i="9"/>
  <c r="N29" i="9"/>
  <c r="N28" i="9"/>
  <c r="N27" i="9"/>
  <c r="M74" i="6"/>
  <c r="M73" i="6"/>
  <c r="M72" i="6"/>
  <c r="M71" i="6"/>
  <c r="M70" i="6"/>
  <c r="M47" i="6"/>
  <c r="M46" i="6"/>
  <c r="M45" i="6"/>
  <c r="M44" i="6"/>
  <c r="M43" i="6"/>
  <c r="M42" i="6"/>
  <c r="M37" i="6"/>
  <c r="M36" i="6"/>
  <c r="M35" i="6"/>
  <c r="M34" i="6"/>
  <c r="M33" i="6"/>
  <c r="M29" i="6"/>
  <c r="M28" i="6"/>
  <c r="M27" i="6"/>
  <c r="M26" i="6"/>
  <c r="M25" i="6"/>
  <c r="M24" i="6"/>
  <c r="M23" i="6"/>
  <c r="M22" i="6"/>
  <c r="M21" i="6"/>
  <c r="M20" i="6"/>
  <c r="N43" i="9" l="1"/>
  <c r="D21" i="2"/>
  <c r="D17" i="2"/>
  <c r="M39" i="6"/>
  <c r="D9" i="2" s="1"/>
  <c r="C19" i="2" s="1"/>
  <c r="M49" i="6"/>
  <c r="F9" i="2" s="1"/>
  <c r="C20" i="2" s="1"/>
  <c r="M75" i="6"/>
  <c r="H9" i="2" s="1"/>
  <c r="C22" i="2" s="1"/>
  <c r="M30" i="6"/>
  <c r="D22" i="2" l="1"/>
  <c r="C9" i="2"/>
  <c r="D20" i="2"/>
  <c r="D19" i="2"/>
  <c r="L9" i="2" l="1"/>
  <c r="C18" i="2"/>
  <c r="D18" i="2"/>
  <c r="C28" i="2" l="1"/>
  <c r="D29" i="2" s="1"/>
</calcChain>
</file>

<file path=xl/sharedStrings.xml><?xml version="1.0" encoding="utf-8"?>
<sst xmlns="http://schemas.openxmlformats.org/spreadsheetml/2006/main" count="302" uniqueCount="118">
  <si>
    <t>授業コード</t>
    <rPh sb="0" eb="2">
      <t>ジュギョウ</t>
    </rPh>
    <phoneticPr fontId="1"/>
  </si>
  <si>
    <t>担当教員</t>
    <rPh sb="0" eb="2">
      <t>タントウ</t>
    </rPh>
    <rPh sb="2" eb="4">
      <t>キョウイン</t>
    </rPh>
    <phoneticPr fontId="1"/>
  </si>
  <si>
    <t>№</t>
    <phoneticPr fontId="1"/>
  </si>
  <si>
    <t>科　目　名</t>
    <rPh sb="0" eb="1">
      <t>カ</t>
    </rPh>
    <rPh sb="2" eb="3">
      <t>メ</t>
    </rPh>
    <rPh sb="4" eb="5">
      <t>メイ</t>
    </rPh>
    <phoneticPr fontId="1"/>
  </si>
  <si>
    <t>期　別</t>
    <rPh sb="0" eb="1">
      <t>キ</t>
    </rPh>
    <rPh sb="2" eb="3">
      <t>ベツ</t>
    </rPh>
    <phoneticPr fontId="1"/>
  </si>
  <si>
    <t>後期</t>
  </si>
  <si>
    <t>曜日</t>
    <rPh sb="0" eb="2">
      <t>ヨウビ</t>
    </rPh>
    <phoneticPr fontId="1"/>
  </si>
  <si>
    <t>時限</t>
    <rPh sb="0" eb="2">
      <t>ジゲン</t>
    </rPh>
    <phoneticPr fontId="1"/>
  </si>
  <si>
    <t>留学先</t>
    <rPh sb="0" eb="2">
      <t>リュウガク</t>
    </rPh>
    <rPh sb="2" eb="3">
      <t>サキ</t>
    </rPh>
    <phoneticPr fontId="1"/>
  </si>
  <si>
    <t>期間</t>
    <rPh sb="0" eb="2">
      <t>キカン</t>
    </rPh>
    <phoneticPr fontId="1"/>
  </si>
  <si>
    <t>目　的</t>
    <rPh sb="0" eb="1">
      <t>メ</t>
    </rPh>
    <rPh sb="2" eb="3">
      <t>テキ</t>
    </rPh>
    <phoneticPr fontId="1"/>
  </si>
  <si>
    <t>合計</t>
    <rPh sb="0" eb="2">
      <t>ゴウケイ</t>
    </rPh>
    <phoneticPr fontId="1"/>
  </si>
  <si>
    <t>取得単位小計</t>
    <rPh sb="0" eb="2">
      <t>シュトク</t>
    </rPh>
    <rPh sb="2" eb="4">
      <t>タンイ</t>
    </rPh>
    <rPh sb="4" eb="6">
      <t>ショウケイ</t>
    </rPh>
    <phoneticPr fontId="1"/>
  </si>
  <si>
    <t>年度</t>
    <rPh sb="0" eb="1">
      <t>ネン</t>
    </rPh>
    <rPh sb="1" eb="2">
      <t>ド</t>
    </rPh>
    <phoneticPr fontId="1"/>
  </si>
  <si>
    <t>例</t>
    <rPh sb="0" eb="1">
      <t>レイ</t>
    </rPh>
    <phoneticPr fontId="1"/>
  </si>
  <si>
    <t>単位</t>
    <rPh sb="0" eb="2">
      <t>タンイ</t>
    </rPh>
    <phoneticPr fontId="1"/>
  </si>
  <si>
    <t>※①</t>
    <phoneticPr fontId="1"/>
  </si>
  <si>
    <t>※②</t>
    <phoneticPr fontId="1"/>
  </si>
  <si>
    <t>※③</t>
    <phoneticPr fontId="1"/>
  </si>
  <si>
    <t>※④</t>
    <phoneticPr fontId="1"/>
  </si>
  <si>
    <t>授業コードはシラバスなどで確認し、正確に入力してください。</t>
    <rPh sb="0" eb="2">
      <t>ジュギョウ</t>
    </rPh>
    <rPh sb="13" eb="15">
      <t>カクニン</t>
    </rPh>
    <rPh sb="17" eb="19">
      <t>セイカク</t>
    </rPh>
    <rPh sb="20" eb="22">
      <t>ニュウリョク</t>
    </rPh>
    <phoneticPr fontId="1"/>
  </si>
  <si>
    <t>済</t>
  </si>
  <si>
    <t>単位数</t>
    <rPh sb="0" eb="3">
      <t>タンイスウ</t>
    </rPh>
    <phoneticPr fontId="1"/>
  </si>
  <si>
    <t>取得
単位数</t>
    <rPh sb="0" eb="2">
      <t>シュトク</t>
    </rPh>
    <rPh sb="3" eb="6">
      <t>タンイスウ</t>
    </rPh>
    <phoneticPr fontId="1"/>
  </si>
  <si>
    <t>単位
修得</t>
    <rPh sb="0" eb="2">
      <t>タンイ</t>
    </rPh>
    <rPh sb="3" eb="5">
      <t>シュウトク</t>
    </rPh>
    <phoneticPr fontId="1"/>
  </si>
  <si>
    <t>「授業コード」・「科目名」・「単位数」・「年度」・「期別」・「曜日」・「時限」・「担当教員」・「単位修得」の項目を入力してください。</t>
    <rPh sb="1" eb="3">
      <t>ジュギョウ</t>
    </rPh>
    <rPh sb="9" eb="11">
      <t>カモク</t>
    </rPh>
    <rPh sb="11" eb="12">
      <t>メイ</t>
    </rPh>
    <rPh sb="15" eb="18">
      <t>タンイスウ</t>
    </rPh>
    <rPh sb="21" eb="23">
      <t>ネンド</t>
    </rPh>
    <rPh sb="26" eb="27">
      <t>キ</t>
    </rPh>
    <rPh sb="27" eb="28">
      <t>ベツ</t>
    </rPh>
    <rPh sb="31" eb="33">
      <t>ヨウビ</t>
    </rPh>
    <rPh sb="36" eb="38">
      <t>ジゲン</t>
    </rPh>
    <rPh sb="41" eb="43">
      <t>タントウ</t>
    </rPh>
    <rPh sb="43" eb="45">
      <t>キョウイン</t>
    </rPh>
    <rPh sb="48" eb="50">
      <t>タンイ</t>
    </rPh>
    <rPh sb="50" eb="52">
      <t>シュウトク</t>
    </rPh>
    <rPh sb="54" eb="56">
      <t>コウモク</t>
    </rPh>
    <rPh sb="57" eb="59">
      <t>ニュウリョク</t>
    </rPh>
    <phoneticPr fontId="1"/>
  </si>
  <si>
    <t>「期別」・「曜日」・「時限」・「単位修得」の欄を入力する場合は、セルの右側の▼をクリックし、適切なものを選択してください。</t>
    <rPh sb="1" eb="2">
      <t>キ</t>
    </rPh>
    <rPh sb="2" eb="3">
      <t>ベツ</t>
    </rPh>
    <rPh sb="6" eb="8">
      <t>ヨウビ</t>
    </rPh>
    <rPh sb="11" eb="13">
      <t>ジゲン</t>
    </rPh>
    <rPh sb="16" eb="18">
      <t>タンイ</t>
    </rPh>
    <rPh sb="18" eb="20">
      <t>シュウトク</t>
    </rPh>
    <rPh sb="22" eb="23">
      <t>ラン</t>
    </rPh>
    <rPh sb="24" eb="26">
      <t>ニュウリョク</t>
    </rPh>
    <rPh sb="28" eb="30">
      <t>バアイ</t>
    </rPh>
    <rPh sb="35" eb="37">
      <t>ミギガワ</t>
    </rPh>
    <rPh sb="46" eb="48">
      <t>テキセツ</t>
    </rPh>
    <rPh sb="52" eb="54">
      <t>センタク</t>
    </rPh>
    <phoneticPr fontId="1"/>
  </si>
  <si>
    <t>講義型</t>
    <rPh sb="0" eb="2">
      <t>コウギ</t>
    </rPh>
    <rPh sb="2" eb="3">
      <t>ガタ</t>
    </rPh>
    <phoneticPr fontId="1"/>
  </si>
  <si>
    <t>学生証番号</t>
    <rPh sb="0" eb="3">
      <t>ガクセイショウ</t>
    </rPh>
    <rPh sb="3" eb="5">
      <t>バンゴウ</t>
    </rPh>
    <phoneticPr fontId="1"/>
  </si>
  <si>
    <t>氏　　名</t>
    <rPh sb="0" eb="1">
      <t>シ</t>
    </rPh>
    <rPh sb="3" eb="4">
      <t>ナ</t>
    </rPh>
    <phoneticPr fontId="1"/>
  </si>
  <si>
    <t>所　　属</t>
    <rPh sb="0" eb="1">
      <t>トコロ</t>
    </rPh>
    <rPh sb="3" eb="4">
      <t>ゾク</t>
    </rPh>
    <phoneticPr fontId="1"/>
  </si>
  <si>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1"/>
  </si>
  <si>
    <t>【１】</t>
    <phoneticPr fontId="1"/>
  </si>
  <si>
    <t>【２】</t>
    <phoneticPr fontId="1"/>
  </si>
  <si>
    <t>個々の授業情報を入力すると、単位数が合計され、「取得単位小計」に表示されます。</t>
    <rPh sb="0" eb="2">
      <t>ココ</t>
    </rPh>
    <rPh sb="3" eb="5">
      <t>ジュギョウ</t>
    </rPh>
    <rPh sb="5" eb="7">
      <t>ジョウホウ</t>
    </rPh>
    <rPh sb="8" eb="10">
      <t>ニュウリョク</t>
    </rPh>
    <rPh sb="14" eb="17">
      <t>タンイスウ</t>
    </rPh>
    <rPh sb="18" eb="20">
      <t>ゴウケイ</t>
    </rPh>
    <rPh sb="24" eb="26">
      <t>シュトク</t>
    </rPh>
    <rPh sb="26" eb="28">
      <t>タンイ</t>
    </rPh>
    <rPh sb="28" eb="30">
      <t>ショウケイ</t>
    </rPh>
    <rPh sb="32" eb="34">
      <t>ヒョウジ</t>
    </rPh>
    <phoneticPr fontId="1"/>
  </si>
  <si>
    <t>「履修証明取得まで」のシートに、履修した単位数が反映されます。</t>
    <rPh sb="16" eb="18">
      <t>リシュウ</t>
    </rPh>
    <rPh sb="20" eb="22">
      <t>タンイ</t>
    </rPh>
    <phoneticPr fontId="1"/>
  </si>
  <si>
    <t>利用方法</t>
    <rPh sb="0" eb="2">
      <t>リヨウ</t>
    </rPh>
    <rPh sb="2" eb="4">
      <t>ホウホウ</t>
    </rPh>
    <phoneticPr fontId="1"/>
  </si>
  <si>
    <t>履修証明取得まで</t>
    <rPh sb="0" eb="2">
      <t>リシュウ</t>
    </rPh>
    <rPh sb="2" eb="4">
      <t>ショウメイ</t>
    </rPh>
    <rPh sb="4" eb="6">
      <t>シュトク</t>
    </rPh>
    <phoneticPr fontId="1"/>
  </si>
  <si>
    <t>　　　あと</t>
    <phoneticPr fontId="1"/>
  </si>
  <si>
    <t>単位　　　</t>
    <rPh sb="0" eb="2">
      <t>タンイ</t>
    </rPh>
    <phoneticPr fontId="1"/>
  </si>
  <si>
    <t>有効単位数合計</t>
    <rPh sb="0" eb="2">
      <t>ユウコウ</t>
    </rPh>
    <rPh sb="2" eb="5">
      <t>タンイスウ</t>
    </rPh>
    <rPh sb="5" eb="7">
      <t>ゴウケイ</t>
    </rPh>
    <phoneticPr fontId="1"/>
  </si>
  <si>
    <r>
      <t>あなたの取得した単位のうち、</t>
    </r>
    <r>
      <rPr>
        <b/>
        <sz val="14"/>
        <color theme="5" tint="-0.249977111117893"/>
        <rFont val="HGPｺﾞｼｯｸM"/>
        <family val="3"/>
        <charset val="128"/>
      </rPr>
      <t>有効な単位数</t>
    </r>
    <r>
      <rPr>
        <sz val="11"/>
        <color theme="1"/>
        <rFont val="HGPｺﾞｼｯｸM"/>
        <family val="3"/>
        <charset val="128"/>
      </rPr>
      <t>は以下の通りです。</t>
    </r>
    <rPh sb="4" eb="6">
      <t>シュトク</t>
    </rPh>
    <rPh sb="8" eb="10">
      <t>タンイ</t>
    </rPh>
    <rPh sb="14" eb="16">
      <t>ユウコウ</t>
    </rPh>
    <rPh sb="17" eb="20">
      <t>タンイスウ</t>
    </rPh>
    <rPh sb="21" eb="23">
      <t>イカ</t>
    </rPh>
    <rPh sb="24" eb="25">
      <t>トオ</t>
    </rPh>
    <phoneticPr fontId="1"/>
  </si>
  <si>
    <t>【3】</t>
    <phoneticPr fontId="1"/>
  </si>
  <si>
    <t>留学/渡航先</t>
    <rPh sb="0" eb="2">
      <t>リュウガク</t>
    </rPh>
    <rPh sb="3" eb="5">
      <t>トコウ</t>
    </rPh>
    <rPh sb="5" eb="6">
      <t>サキ</t>
    </rPh>
    <phoneticPr fontId="1"/>
  </si>
  <si>
    <t>別紙様式2</t>
    <rPh sb="0" eb="2">
      <t>ベッシ</t>
    </rPh>
    <rPh sb="2" eb="4">
      <t>ヨウシキ</t>
    </rPh>
    <phoneticPr fontId="1"/>
  </si>
  <si>
    <t>地域と暮らし</t>
    <rPh sb="0" eb="2">
      <t>チイキ</t>
    </rPh>
    <rPh sb="3" eb="4">
      <t>ク</t>
    </rPh>
    <phoneticPr fontId="1"/>
  </si>
  <si>
    <t>団地再生まちづくり</t>
    <rPh sb="0" eb="2">
      <t>ダンチ</t>
    </rPh>
    <rPh sb="2" eb="4">
      <t>サイセイ</t>
    </rPh>
    <phoneticPr fontId="1"/>
  </si>
  <si>
    <t>木</t>
    <rPh sb="0" eb="1">
      <t>モク</t>
    </rPh>
    <phoneticPr fontId="1"/>
  </si>
  <si>
    <t>講義型・体験型</t>
    <rPh sb="0" eb="2">
      <t>コウギ</t>
    </rPh>
    <rPh sb="2" eb="3">
      <t>ガタ</t>
    </rPh>
    <rPh sb="4" eb="6">
      <t>タイケン</t>
    </rPh>
    <rPh sb="6" eb="7">
      <t>ガタ</t>
    </rPh>
    <phoneticPr fontId="1"/>
  </si>
  <si>
    <t>講義型・体験型</t>
    <phoneticPr fontId="1"/>
  </si>
  <si>
    <t>PBL・実習型</t>
    <phoneticPr fontId="1"/>
  </si>
  <si>
    <t>地域活動体験</t>
    <rPh sb="0" eb="2">
      <t>チイキ</t>
    </rPh>
    <rPh sb="2" eb="4">
      <t>カツドウ</t>
    </rPh>
    <rPh sb="4" eb="6">
      <t>タイケン</t>
    </rPh>
    <phoneticPr fontId="1"/>
  </si>
  <si>
    <t>インターンシップ</t>
    <phoneticPr fontId="1"/>
  </si>
  <si>
    <t>地域（再生）に関する専門内容</t>
    <rPh sb="0" eb="2">
      <t>チイキ</t>
    </rPh>
    <rPh sb="3" eb="5">
      <t>サイセイ</t>
    </rPh>
    <rPh sb="7" eb="8">
      <t>カン</t>
    </rPh>
    <rPh sb="10" eb="12">
      <t>センモン</t>
    </rPh>
    <rPh sb="12" eb="14">
      <t>ナイヨウ</t>
    </rPh>
    <phoneticPr fontId="1"/>
  </si>
  <si>
    <t>専門教育科目</t>
    <rPh sb="0" eb="2">
      <t>センモン</t>
    </rPh>
    <rPh sb="2" eb="4">
      <t>キョウイク</t>
    </rPh>
    <rPh sb="4" eb="6">
      <t>カモク</t>
    </rPh>
    <phoneticPr fontId="1"/>
  </si>
  <si>
    <r>
      <t>履修証明を取得するには、今後、各科目群を組み合わせて</t>
    </r>
    <r>
      <rPr>
        <b/>
        <sz val="14"/>
        <color rgb="FFFF0000"/>
        <rFont val="HGPｺﾞｼｯｸM"/>
        <family val="3"/>
        <charset val="128"/>
      </rPr>
      <t>合計23単位</t>
    </r>
    <r>
      <rPr>
        <sz val="11"/>
        <color theme="1"/>
        <rFont val="HGPｺﾞｼｯｸM"/>
        <family val="3"/>
        <charset val="128"/>
      </rPr>
      <t>に達するまで修得してください。</t>
    </r>
    <rPh sb="0" eb="2">
      <t>リシュウ</t>
    </rPh>
    <rPh sb="2" eb="4">
      <t>ショウメイ</t>
    </rPh>
    <rPh sb="5" eb="7">
      <t>シュトク</t>
    </rPh>
    <rPh sb="12" eb="14">
      <t>コンゴ</t>
    </rPh>
    <rPh sb="15" eb="16">
      <t>カク</t>
    </rPh>
    <rPh sb="16" eb="18">
      <t>カモク</t>
    </rPh>
    <rPh sb="18" eb="19">
      <t>グン</t>
    </rPh>
    <rPh sb="20" eb="21">
      <t>ク</t>
    </rPh>
    <rPh sb="22" eb="23">
      <t>ア</t>
    </rPh>
    <rPh sb="26" eb="28">
      <t>ゴウケイ</t>
    </rPh>
    <rPh sb="30" eb="32">
      <t>タンイ</t>
    </rPh>
    <rPh sb="33" eb="34">
      <t>タッ</t>
    </rPh>
    <rPh sb="38" eb="40">
      <t>シュウトク</t>
    </rPh>
    <phoneticPr fontId="1"/>
  </si>
  <si>
    <t>講義型（地域と暮らし）</t>
    <rPh sb="2" eb="3">
      <t>ガタ</t>
    </rPh>
    <phoneticPr fontId="1"/>
  </si>
  <si>
    <t>講義型・体験型
（地域（再生）の基礎）</t>
    <phoneticPr fontId="1"/>
  </si>
  <si>
    <t>講義型・体験型（地域（再生）に関する多様な分野・テーマ）</t>
    <phoneticPr fontId="1"/>
  </si>
  <si>
    <t>PBL・実習型（プロジェクト・　　　ベースト・ラーニング）</t>
    <rPh sb="4" eb="6">
      <t>ジッシュウ</t>
    </rPh>
    <rPh sb="6" eb="7">
      <t>ガタ</t>
    </rPh>
    <phoneticPr fontId="1"/>
  </si>
  <si>
    <t>PBL・実習型
（カレッジリンクプログラム）</t>
    <rPh sb="4" eb="6">
      <t>ジッシュウ</t>
    </rPh>
    <rPh sb="6" eb="7">
      <t>ガタ</t>
    </rPh>
    <phoneticPr fontId="1"/>
  </si>
  <si>
    <t>PBL・実習型
（地域活動体験）</t>
    <rPh sb="4" eb="6">
      <t>ジッシュウ</t>
    </rPh>
    <rPh sb="6" eb="7">
      <t>ガタ</t>
    </rPh>
    <rPh sb="9" eb="11">
      <t>チイキ</t>
    </rPh>
    <rPh sb="11" eb="13">
      <t>カツドウ</t>
    </rPh>
    <rPh sb="13" eb="15">
      <t>タイケン</t>
    </rPh>
    <phoneticPr fontId="1"/>
  </si>
  <si>
    <t>PBL・実習型
（インターンシップ）</t>
    <rPh sb="4" eb="6">
      <t>ジッシュウ</t>
    </rPh>
    <rPh sb="6" eb="7">
      <t>ガタ</t>
    </rPh>
    <phoneticPr fontId="1"/>
  </si>
  <si>
    <t>講義型・体験型
（地域（再生）に資するスキル）</t>
    <rPh sb="0" eb="2">
      <t>コウギ</t>
    </rPh>
    <rPh sb="2" eb="3">
      <t>ガタ</t>
    </rPh>
    <rPh sb="4" eb="7">
      <t>タイケンガタ</t>
    </rPh>
    <rPh sb="9" eb="11">
      <t>チイキ</t>
    </rPh>
    <rPh sb="12" eb="14">
      <t>サイセイ</t>
    </rPh>
    <rPh sb="16" eb="17">
      <t>シ</t>
    </rPh>
    <phoneticPr fontId="1"/>
  </si>
  <si>
    <t>専門教育科目（地域（再生）　　に関する専門内容）</t>
    <phoneticPr fontId="1"/>
  </si>
  <si>
    <t>カレッジリンク
・プログラム</t>
    <phoneticPr fontId="1"/>
  </si>
  <si>
    <t>PBL（プロジェクト・ベースト・ラーニング）</t>
    <phoneticPr fontId="1"/>
  </si>
  <si>
    <t>鈴木　雅之</t>
    <rPh sb="0" eb="2">
      <t>スズキ</t>
    </rPh>
    <rPh sb="3" eb="5">
      <t>マサユキ</t>
    </rPh>
    <phoneticPr fontId="1"/>
  </si>
  <si>
    <t>講義型　地域と暮らしの最初の行は、入力例です。</t>
    <rPh sb="0" eb="2">
      <t>コウギ</t>
    </rPh>
    <rPh sb="2" eb="3">
      <t>ガタ</t>
    </rPh>
    <rPh sb="4" eb="6">
      <t>チイキ</t>
    </rPh>
    <rPh sb="7" eb="8">
      <t>ク</t>
    </rPh>
    <rPh sb="11" eb="13">
      <t>サイショ</t>
    </rPh>
    <rPh sb="14" eb="15">
      <t>ギョウ</t>
    </rPh>
    <rPh sb="17" eb="19">
      <t>ニュウリョク</t>
    </rPh>
    <rPh sb="19" eb="20">
      <t>レイ</t>
    </rPh>
    <phoneticPr fontId="1"/>
  </si>
  <si>
    <t>詳しくは上で示したWebページ等を参考にしてください。</t>
    <rPh sb="0" eb="1">
      <t>クワ</t>
    </rPh>
    <rPh sb="4" eb="5">
      <t>ウエ</t>
    </rPh>
    <rPh sb="6" eb="7">
      <t>シメ</t>
    </rPh>
    <rPh sb="15" eb="16">
      <t>ナド</t>
    </rPh>
    <rPh sb="17" eb="19">
      <t>サンコウ</t>
    </rPh>
    <phoneticPr fontId="1"/>
  </si>
  <si>
    <r>
      <t xml:space="preserve">講義型
</t>
    </r>
    <r>
      <rPr>
        <sz val="11"/>
        <color rgb="FFFFFF00"/>
        <rFont val="ＭＳ ゴシック"/>
        <family val="3"/>
        <charset val="128"/>
      </rPr>
      <t>地域と暮らし</t>
    </r>
    <rPh sb="0" eb="2">
      <t>コウギ</t>
    </rPh>
    <rPh sb="2" eb="3">
      <t>ガタ</t>
    </rPh>
    <rPh sb="4" eb="6">
      <t>チイキ</t>
    </rPh>
    <rPh sb="7" eb="8">
      <t>ク</t>
    </rPh>
    <phoneticPr fontId="1"/>
  </si>
  <si>
    <t>必要単位数１</t>
    <rPh sb="0" eb="2">
      <t>ヒツヨウ</t>
    </rPh>
    <rPh sb="2" eb="4">
      <t>タンイ</t>
    </rPh>
    <rPh sb="4" eb="5">
      <t>スウ</t>
    </rPh>
    <phoneticPr fontId="1"/>
  </si>
  <si>
    <t>必要単位数４～１０</t>
    <rPh sb="0" eb="2">
      <t>ヒツヨウ</t>
    </rPh>
    <rPh sb="2" eb="4">
      <t>タンイ</t>
    </rPh>
    <rPh sb="4" eb="5">
      <t>スウ</t>
    </rPh>
    <phoneticPr fontId="1"/>
  </si>
  <si>
    <t>必要単位数２～４</t>
    <rPh sb="0" eb="2">
      <t>ヒツヨウ</t>
    </rPh>
    <rPh sb="2" eb="4">
      <t>タンイ</t>
    </rPh>
    <rPh sb="4" eb="5">
      <t>スウ</t>
    </rPh>
    <phoneticPr fontId="1"/>
  </si>
  <si>
    <t>必要単位数２～６</t>
    <rPh sb="0" eb="2">
      <t>ヒツヨウ</t>
    </rPh>
    <rPh sb="2" eb="4">
      <t>タンイ</t>
    </rPh>
    <rPh sb="4" eb="5">
      <t>スウ</t>
    </rPh>
    <phoneticPr fontId="1"/>
  </si>
  <si>
    <t>これは、地域産業イノベーション学に認定された科目の履修記録をメモし、履修証明取得までの単位数を計算するためのExcelファイルです。</t>
    <rPh sb="4" eb="6">
      <t>チイキ</t>
    </rPh>
    <rPh sb="6" eb="8">
      <t>サンギョウ</t>
    </rPh>
    <rPh sb="15" eb="16">
      <t>ガク</t>
    </rPh>
    <rPh sb="16" eb="17">
      <t>コクガク</t>
    </rPh>
    <rPh sb="17" eb="19">
      <t>ニンテイ</t>
    </rPh>
    <rPh sb="22" eb="24">
      <t>カモク</t>
    </rPh>
    <rPh sb="25" eb="27">
      <t>リシュウ</t>
    </rPh>
    <rPh sb="27" eb="29">
      <t>キロク</t>
    </rPh>
    <rPh sb="34" eb="36">
      <t>リシュウ</t>
    </rPh>
    <rPh sb="36" eb="38">
      <t>ショウメイ</t>
    </rPh>
    <rPh sb="38" eb="40">
      <t>シュトク</t>
    </rPh>
    <rPh sb="43" eb="46">
      <t>タンイスウ</t>
    </rPh>
    <rPh sb="47" eb="49">
      <t>ケイサン</t>
    </rPh>
    <phoneticPr fontId="1"/>
  </si>
  <si>
    <t>地域産業イノベーション学は、普遍教育科目の「講義型」「講義・体験型」「ＰＢＬ・実習型」、専門教育科目から構成されています。</t>
    <rPh sb="0" eb="2">
      <t>チイキ</t>
    </rPh>
    <rPh sb="2" eb="4">
      <t>サンギョウ</t>
    </rPh>
    <rPh sb="11" eb="12">
      <t>ガク</t>
    </rPh>
    <rPh sb="14" eb="16">
      <t>フヘン</t>
    </rPh>
    <rPh sb="16" eb="18">
      <t>キョウイク</t>
    </rPh>
    <rPh sb="18" eb="20">
      <t>カモク</t>
    </rPh>
    <rPh sb="22" eb="24">
      <t>コウギ</t>
    </rPh>
    <rPh sb="24" eb="25">
      <t>ガタ</t>
    </rPh>
    <rPh sb="27" eb="29">
      <t>コウギ</t>
    </rPh>
    <rPh sb="30" eb="33">
      <t>タイケンガタ</t>
    </rPh>
    <rPh sb="39" eb="41">
      <t>ジッシュウ</t>
    </rPh>
    <rPh sb="41" eb="42">
      <t>カタ</t>
    </rPh>
    <rPh sb="44" eb="46">
      <t>センモン</t>
    </rPh>
    <rPh sb="46" eb="48">
      <t>キョウイク</t>
    </rPh>
    <rPh sb="48" eb="50">
      <t>カモク</t>
    </rPh>
    <phoneticPr fontId="1"/>
  </si>
  <si>
    <t>履修し地域産業イノベーション学の科目の情報を、それぞれの区分に対応する表へ入力してください。</t>
    <rPh sb="3" eb="5">
      <t>チイキ</t>
    </rPh>
    <rPh sb="5" eb="7">
      <t>サンギョウ</t>
    </rPh>
    <rPh sb="14" eb="15">
      <t>ガク</t>
    </rPh>
    <rPh sb="19" eb="21">
      <t>ジョウホウ</t>
    </rPh>
    <rPh sb="28" eb="30">
      <t>クブン</t>
    </rPh>
    <rPh sb="31" eb="33">
      <t>タイオウ</t>
    </rPh>
    <phoneticPr fontId="1"/>
  </si>
  <si>
    <t>履修した科目がどの区分にあたるかは、冊子手引き「地域産業イノベーション学」やwebページ等で確認してください。</t>
    <rPh sb="9" eb="11">
      <t>クブン</t>
    </rPh>
    <rPh sb="18" eb="20">
      <t>サッシ</t>
    </rPh>
    <rPh sb="20" eb="22">
      <t>テビ</t>
    </rPh>
    <rPh sb="24" eb="26">
      <t>チイキ</t>
    </rPh>
    <rPh sb="26" eb="28">
      <t>サンギョウ</t>
    </rPh>
    <rPh sb="35" eb="36">
      <t>ガク</t>
    </rPh>
    <rPh sb="44" eb="45">
      <t>ナド</t>
    </rPh>
    <rPh sb="46" eb="48">
      <t>カクニン</t>
    </rPh>
    <phoneticPr fontId="1"/>
  </si>
  <si>
    <t>地域産業イノベーション学に関するWebページは　　　　　　　　　　　</t>
    <rPh sb="0" eb="2">
      <t>チイキ</t>
    </rPh>
    <rPh sb="2" eb="4">
      <t>サンギョウ</t>
    </rPh>
    <rPh sb="11" eb="12">
      <t>ガク</t>
    </rPh>
    <rPh sb="12" eb="13">
      <t>コクガク</t>
    </rPh>
    <rPh sb="13" eb="14">
      <t>カン</t>
    </rPh>
    <phoneticPr fontId="1"/>
  </si>
  <si>
    <t>地域産業イノベーション学は、普遍教育科目の「講義型」「講義・体験型」「ＰＢＬ・実習型」、専門教育科目から構成されています。</t>
    <rPh sb="0" eb="2">
      <t>チイキ</t>
    </rPh>
    <rPh sb="2" eb="4">
      <t>サンギョウ</t>
    </rPh>
    <rPh sb="11" eb="12">
      <t>ガク</t>
    </rPh>
    <rPh sb="12" eb="13">
      <t>コクガク</t>
    </rPh>
    <phoneticPr fontId="1"/>
  </si>
  <si>
    <r>
      <t>※地域産業イノベーション学履修証明書取得のために、講義型では、</t>
    </r>
    <r>
      <rPr>
        <b/>
        <sz val="11"/>
        <color theme="1"/>
        <rFont val="HGPｺﾞｼｯｸM"/>
        <family val="3"/>
        <charset val="128"/>
      </rPr>
      <t>１単位</t>
    </r>
    <r>
      <rPr>
        <sz val="11"/>
        <color theme="1"/>
        <rFont val="HGPｺﾞｼｯｸM"/>
        <family val="3"/>
        <charset val="128"/>
      </rPr>
      <t>が必要です。</t>
    </r>
    <rPh sb="1" eb="3">
      <t>チイキ</t>
    </rPh>
    <rPh sb="3" eb="5">
      <t>サンギョウ</t>
    </rPh>
    <rPh sb="12" eb="13">
      <t>ガク</t>
    </rPh>
    <rPh sb="13" eb="15">
      <t>リシュウ</t>
    </rPh>
    <rPh sb="15" eb="17">
      <t>ショウメイ</t>
    </rPh>
    <rPh sb="17" eb="18">
      <t>ショ</t>
    </rPh>
    <rPh sb="18" eb="20">
      <t>シュトク</t>
    </rPh>
    <rPh sb="25" eb="27">
      <t>コウギ</t>
    </rPh>
    <rPh sb="27" eb="28">
      <t>ガタ</t>
    </rPh>
    <rPh sb="32" eb="34">
      <t>タンイ</t>
    </rPh>
    <rPh sb="35" eb="37">
      <t>ヒツヨウ</t>
    </rPh>
    <phoneticPr fontId="1"/>
  </si>
  <si>
    <t>G14U00101</t>
    <phoneticPr fontId="1"/>
  </si>
  <si>
    <r>
      <t>地域産業イノベーション学　</t>
    </r>
    <r>
      <rPr>
        <sz val="22"/>
        <rFont val="ＭＳ ゴシック"/>
        <family val="3"/>
        <charset val="128"/>
      </rPr>
      <t>単位取得確認カード</t>
    </r>
    <rPh sb="0" eb="2">
      <t>チイキ</t>
    </rPh>
    <rPh sb="2" eb="4">
      <t>サンギョウ</t>
    </rPh>
    <rPh sb="11" eb="12">
      <t>ガク</t>
    </rPh>
    <rPh sb="13" eb="15">
      <t>タンイ</t>
    </rPh>
    <rPh sb="15" eb="17">
      <t>シュトク</t>
    </rPh>
    <rPh sb="17" eb="19">
      <t>カクニン</t>
    </rPh>
    <phoneticPr fontId="1"/>
  </si>
  <si>
    <r>
      <t xml:space="preserve">講義型・体験型
</t>
    </r>
    <r>
      <rPr>
        <sz val="9"/>
        <color rgb="FFFFFF00"/>
        <rFont val="ＭＳ ゴシック"/>
        <family val="3"/>
        <charset val="128"/>
      </rPr>
      <t>地域づくりを学ぶ</t>
    </r>
    <rPh sb="0" eb="2">
      <t>コウギ</t>
    </rPh>
    <rPh sb="2" eb="3">
      <t>ガタ</t>
    </rPh>
    <rPh sb="4" eb="6">
      <t>タイケン</t>
    </rPh>
    <rPh sb="6" eb="7">
      <t>ガタ</t>
    </rPh>
    <rPh sb="8" eb="10">
      <t>チイキ</t>
    </rPh>
    <rPh sb="14" eb="15">
      <t>マナ</t>
    </rPh>
    <phoneticPr fontId="1"/>
  </si>
  <si>
    <t>必要単位数４～８</t>
    <rPh sb="0" eb="2">
      <t>ヒツヨウ</t>
    </rPh>
    <rPh sb="2" eb="4">
      <t>タンイ</t>
    </rPh>
    <rPh sb="4" eb="5">
      <t>スウ</t>
    </rPh>
    <phoneticPr fontId="1"/>
  </si>
  <si>
    <r>
      <t xml:space="preserve">講義型・体験型
</t>
    </r>
    <r>
      <rPr>
        <sz val="9"/>
        <color rgb="FFFFFF00"/>
        <rFont val="ＭＳ ゴシック"/>
        <family val="3"/>
        <charset val="128"/>
      </rPr>
      <t>千葉を知る</t>
    </r>
    <rPh sb="0" eb="2">
      <t>コウギ</t>
    </rPh>
    <rPh sb="2" eb="3">
      <t>ガタ</t>
    </rPh>
    <rPh sb="4" eb="6">
      <t>タイケン</t>
    </rPh>
    <rPh sb="6" eb="7">
      <t>ガタ</t>
    </rPh>
    <rPh sb="8" eb="10">
      <t>チバ</t>
    </rPh>
    <rPh sb="11" eb="12">
      <t>シ</t>
    </rPh>
    <phoneticPr fontId="1"/>
  </si>
  <si>
    <r>
      <t xml:space="preserve">講義型・体験型
</t>
    </r>
    <r>
      <rPr>
        <sz val="9"/>
        <color rgb="FFFFFF00"/>
        <rFont val="ＭＳ ゴシック"/>
        <family val="3"/>
        <charset val="128"/>
      </rPr>
      <t>産業イノベーションを考える</t>
    </r>
    <rPh sb="0" eb="2">
      <t>コウギ</t>
    </rPh>
    <rPh sb="2" eb="3">
      <t>ガタ</t>
    </rPh>
    <rPh sb="4" eb="6">
      <t>タイケン</t>
    </rPh>
    <rPh sb="6" eb="7">
      <t>ガタ</t>
    </rPh>
    <rPh sb="8" eb="10">
      <t>サンギョウ</t>
    </rPh>
    <rPh sb="18" eb="19">
      <t>カンガ</t>
    </rPh>
    <phoneticPr fontId="1"/>
  </si>
  <si>
    <r>
      <t xml:space="preserve">講義型・体験型
</t>
    </r>
    <r>
      <rPr>
        <sz val="9"/>
        <color rgb="FFFFFF00"/>
        <rFont val="ＭＳ ゴシック"/>
        <family val="3"/>
        <charset val="128"/>
      </rPr>
      <t>スキルを学ぶ</t>
    </r>
    <rPh sb="0" eb="2">
      <t>コウギ</t>
    </rPh>
    <rPh sb="2" eb="3">
      <t>ガタ</t>
    </rPh>
    <rPh sb="4" eb="6">
      <t>タイケン</t>
    </rPh>
    <rPh sb="6" eb="7">
      <t>ガタ</t>
    </rPh>
    <rPh sb="12" eb="13">
      <t>マナ</t>
    </rPh>
    <phoneticPr fontId="1"/>
  </si>
  <si>
    <r>
      <t xml:space="preserve">PBL・実習型
</t>
    </r>
    <r>
      <rPr>
        <sz val="10"/>
        <color rgb="FFFFFF00"/>
        <rFont val="ＭＳ ゴシック"/>
        <family val="3"/>
        <charset val="128"/>
      </rPr>
      <t>プロジェクト・ベースト・ラーニング</t>
    </r>
    <rPh sb="4" eb="6">
      <t>ジッシュウ</t>
    </rPh>
    <rPh sb="6" eb="7">
      <t>ガタ</t>
    </rPh>
    <phoneticPr fontId="1"/>
  </si>
  <si>
    <r>
      <t xml:space="preserve">PBL・実習型
</t>
    </r>
    <r>
      <rPr>
        <sz val="10"/>
        <color rgb="FFFFFF00"/>
        <rFont val="ＭＳ ゴシック"/>
        <family val="3"/>
        <charset val="128"/>
      </rPr>
      <t>カレッジリンクプログラム</t>
    </r>
    <rPh sb="4" eb="6">
      <t>ジッシュウ</t>
    </rPh>
    <rPh sb="6" eb="7">
      <t>ガタ</t>
    </rPh>
    <phoneticPr fontId="1"/>
  </si>
  <si>
    <r>
      <t xml:space="preserve">PBL・実習型
</t>
    </r>
    <r>
      <rPr>
        <sz val="10"/>
        <color rgb="FFFFFF00"/>
        <rFont val="ＭＳ ゴシック"/>
        <family val="3"/>
        <charset val="128"/>
      </rPr>
      <t>地域活動体験</t>
    </r>
    <rPh sb="4" eb="6">
      <t>ジッシュウ</t>
    </rPh>
    <rPh sb="6" eb="7">
      <t>ガタ</t>
    </rPh>
    <phoneticPr fontId="1"/>
  </si>
  <si>
    <r>
      <t xml:space="preserve">PBL・実習型
</t>
    </r>
    <r>
      <rPr>
        <sz val="10"/>
        <color rgb="FFFFFF00"/>
        <rFont val="ＭＳ ゴシック"/>
        <family val="3"/>
        <charset val="128"/>
      </rPr>
      <t>インターンシップ</t>
    </r>
    <rPh sb="4" eb="6">
      <t>ジッシュウ</t>
    </rPh>
    <rPh sb="6" eb="7">
      <t>ガタ</t>
    </rPh>
    <phoneticPr fontId="1"/>
  </si>
  <si>
    <r>
      <t xml:space="preserve">専門教育科目
</t>
    </r>
    <r>
      <rPr>
        <sz val="10"/>
        <color rgb="FFFFFF00"/>
        <rFont val="ＭＳ ゴシック"/>
        <family val="3"/>
        <charset val="128"/>
      </rPr>
      <t>地域産業イノベーションに関する専門内容</t>
    </r>
    <rPh sb="0" eb="2">
      <t>センモン</t>
    </rPh>
    <rPh sb="2" eb="4">
      <t>キョウイク</t>
    </rPh>
    <rPh sb="4" eb="6">
      <t>カモク</t>
    </rPh>
    <rPh sb="7" eb="9">
      <t>チイキ</t>
    </rPh>
    <rPh sb="9" eb="11">
      <t>サンギョウ</t>
    </rPh>
    <rPh sb="19" eb="20">
      <t>カン</t>
    </rPh>
    <rPh sb="22" eb="24">
      <t>センモン</t>
    </rPh>
    <rPh sb="24" eb="26">
      <t>ナイヨウ</t>
    </rPh>
    <phoneticPr fontId="1"/>
  </si>
  <si>
    <t>必要単位数２～１０</t>
    <rPh sb="0" eb="2">
      <t>ヒツヨウ</t>
    </rPh>
    <rPh sb="2" eb="4">
      <t>タンイ</t>
    </rPh>
    <rPh sb="4" eb="5">
      <t>スウ</t>
    </rPh>
    <phoneticPr fontId="1"/>
  </si>
  <si>
    <r>
      <t>地域産業イノベーション学　</t>
    </r>
    <r>
      <rPr>
        <sz val="22"/>
        <color rgb="FFFF0000"/>
        <rFont val="ＭＳ ゴシック"/>
        <family val="3"/>
        <charset val="128"/>
      </rPr>
      <t>単位取得確認カード</t>
    </r>
    <rPh sb="0" eb="2">
      <t>チイキ</t>
    </rPh>
    <rPh sb="2" eb="4">
      <t>サンギョウ</t>
    </rPh>
    <rPh sb="11" eb="12">
      <t>ガク</t>
    </rPh>
    <rPh sb="13" eb="15">
      <t>タンイ</t>
    </rPh>
    <rPh sb="15" eb="17">
      <t>シュトク</t>
    </rPh>
    <rPh sb="17" eb="19">
      <t>カクニン</t>
    </rPh>
    <phoneticPr fontId="1"/>
  </si>
  <si>
    <t>※地域産業イノベーション学修了証書取得のために、地域と暮らしでは、1単位が必要です。</t>
    <rPh sb="1" eb="3">
      <t>チイキ</t>
    </rPh>
    <rPh sb="3" eb="5">
      <t>サンギョウ</t>
    </rPh>
    <rPh sb="12" eb="13">
      <t>ガク</t>
    </rPh>
    <rPh sb="13" eb="15">
      <t>シュウリョウ</t>
    </rPh>
    <rPh sb="15" eb="17">
      <t>ショウショ</t>
    </rPh>
    <rPh sb="17" eb="19">
      <t>シュトク</t>
    </rPh>
    <rPh sb="24" eb="26">
      <t>チイキ</t>
    </rPh>
    <rPh sb="27" eb="28">
      <t>ク</t>
    </rPh>
    <rPh sb="34" eb="36">
      <t>タンイ</t>
    </rPh>
    <rPh sb="37" eb="39">
      <t>ヒツヨウ</t>
    </rPh>
    <phoneticPr fontId="1"/>
  </si>
  <si>
    <t>地域づくりを学ぶ</t>
    <rPh sb="0" eb="2">
      <t>チイキ</t>
    </rPh>
    <rPh sb="6" eb="7">
      <t>マナ</t>
    </rPh>
    <phoneticPr fontId="1"/>
  </si>
  <si>
    <t>※地域産業イノベーション学修了証書取得のために、地域づくりを学ぶでは、4～10単位が必要です。</t>
    <rPh sb="24" eb="26">
      <t>チイキ</t>
    </rPh>
    <rPh sb="30" eb="31">
      <t>マナ</t>
    </rPh>
    <rPh sb="39" eb="41">
      <t>タンイ</t>
    </rPh>
    <rPh sb="42" eb="44">
      <t>ヒツヨウ</t>
    </rPh>
    <phoneticPr fontId="1"/>
  </si>
  <si>
    <t>千葉を知る</t>
    <rPh sb="0" eb="2">
      <t>チバ</t>
    </rPh>
    <rPh sb="3" eb="4">
      <t>シ</t>
    </rPh>
    <phoneticPr fontId="1"/>
  </si>
  <si>
    <t>※地域産業イノベーション学修了証書取得のために、千葉を知るでは、2～4単位が必要です。</t>
    <rPh sb="24" eb="26">
      <t>チバ</t>
    </rPh>
    <rPh sb="27" eb="28">
      <t>シ</t>
    </rPh>
    <rPh sb="35" eb="37">
      <t>タンイ</t>
    </rPh>
    <rPh sb="38" eb="40">
      <t>ヒツヨウ</t>
    </rPh>
    <phoneticPr fontId="1"/>
  </si>
  <si>
    <t>産業イノベーションを考える</t>
    <rPh sb="0" eb="2">
      <t>サンギョウ</t>
    </rPh>
    <rPh sb="10" eb="11">
      <t>カンガ</t>
    </rPh>
    <phoneticPr fontId="1"/>
  </si>
  <si>
    <t>※地域産業イノベーション学修了証書取得のために、産業イノベーションを考えるでは、4～10単位が必要です。</t>
    <rPh sb="24" eb="26">
      <t>サンギョウ</t>
    </rPh>
    <rPh sb="34" eb="35">
      <t>カンガ</t>
    </rPh>
    <rPh sb="44" eb="46">
      <t>タンイ</t>
    </rPh>
    <rPh sb="47" eb="49">
      <t>ヒツヨウ</t>
    </rPh>
    <phoneticPr fontId="1"/>
  </si>
  <si>
    <t>スキルを学ぶ</t>
    <rPh sb="4" eb="5">
      <t>マナ</t>
    </rPh>
    <phoneticPr fontId="1"/>
  </si>
  <si>
    <t>※地域産業イノベーション学修了証書取得のために、スキルを学ぶでは、2～6単位が必要です。</t>
    <rPh sb="28" eb="29">
      <t>マナ</t>
    </rPh>
    <rPh sb="36" eb="38">
      <t>タンイ</t>
    </rPh>
    <rPh sb="39" eb="41">
      <t>ヒツヨウ</t>
    </rPh>
    <phoneticPr fontId="1"/>
  </si>
  <si>
    <t>別紙様式2-1</t>
    <rPh sb="0" eb="2">
      <t>ベッシ</t>
    </rPh>
    <rPh sb="2" eb="4">
      <t>ヨウシキ</t>
    </rPh>
    <phoneticPr fontId="1"/>
  </si>
  <si>
    <t>別紙様式２－２</t>
    <rPh sb="0" eb="2">
      <t>ベッシ</t>
    </rPh>
    <rPh sb="2" eb="4">
      <t>ヨウシキ</t>
    </rPh>
    <phoneticPr fontId="1"/>
  </si>
  <si>
    <t>※地域産業イノベーション学修了証書取得のために、PBL・実習型科目で、合計4～8単位が必要です。</t>
    <rPh sb="28" eb="30">
      <t>ジッシュウ</t>
    </rPh>
    <rPh sb="30" eb="31">
      <t>ガタ</t>
    </rPh>
    <rPh sb="31" eb="33">
      <t>カモク</t>
    </rPh>
    <rPh sb="35" eb="37">
      <t>ゴウケイ</t>
    </rPh>
    <rPh sb="40" eb="42">
      <t>タンイ</t>
    </rPh>
    <rPh sb="43" eb="45">
      <t>ヒツヨウ</t>
    </rPh>
    <phoneticPr fontId="1"/>
  </si>
  <si>
    <t>※地域産業イノベーション学修了証書取得のために地域産業イノベーションに関する専門内容では、2～10単位が必要です。</t>
    <rPh sb="1" eb="3">
      <t>チイキ</t>
    </rPh>
    <rPh sb="3" eb="5">
      <t>サンギョウ</t>
    </rPh>
    <rPh sb="12" eb="13">
      <t>ガク</t>
    </rPh>
    <rPh sb="13" eb="15">
      <t>シュウリョウ</t>
    </rPh>
    <rPh sb="15" eb="17">
      <t>ショウショ</t>
    </rPh>
    <rPh sb="17" eb="19">
      <t>シュトク</t>
    </rPh>
    <rPh sb="23" eb="25">
      <t>チイキ</t>
    </rPh>
    <rPh sb="25" eb="27">
      <t>サンギョウ</t>
    </rPh>
    <rPh sb="35" eb="36">
      <t>カン</t>
    </rPh>
    <rPh sb="38" eb="40">
      <t>センモン</t>
    </rPh>
    <rPh sb="40" eb="42">
      <t>ナイヨウ</t>
    </rPh>
    <rPh sb="49" eb="51">
      <t>タンイ</t>
    </rPh>
    <rPh sb="52" eb="54">
      <t>ヒツヨウ</t>
    </rPh>
    <phoneticPr fontId="1"/>
  </si>
  <si>
    <t>http://cocp.chiba-u.jp/education/index.html</t>
    <phoneticPr fontId="1"/>
  </si>
  <si>
    <t>わたしが今まで取得した「地域産業イノベーション学」の単位は以下の通りです。</t>
    <rPh sb="4" eb="5">
      <t>イマ</t>
    </rPh>
    <rPh sb="7" eb="9">
      <t>シュトク</t>
    </rPh>
    <rPh sb="12" eb="14">
      <t>チイキ</t>
    </rPh>
    <rPh sb="14" eb="16">
      <t>サンギョウ</t>
    </rPh>
    <rPh sb="23" eb="24">
      <t>ガク</t>
    </rPh>
    <rPh sb="26" eb="28">
      <t>タンイ</t>
    </rPh>
    <rPh sb="29" eb="31">
      <t>イカ</t>
    </rPh>
    <rPh sb="32" eb="33">
      <t>トオ</t>
    </rPh>
    <phoneticPr fontId="1"/>
  </si>
  <si>
    <t>　　氏名</t>
    <rPh sb="2" eb="4">
      <t>シメイ</t>
    </rPh>
    <phoneticPr fontId="1"/>
  </si>
  <si>
    <t>取得要件30</t>
    <rPh sb="0" eb="2">
      <t>シュトク</t>
    </rPh>
    <rPh sb="2" eb="4">
      <t>ヨウケン</t>
    </rPh>
    <phoneticPr fontId="1"/>
  </si>
  <si>
    <t>記入例</t>
    <rPh sb="0" eb="2">
      <t>キニュウ</t>
    </rPh>
    <rPh sb="2" eb="3">
      <t>レイ</t>
    </rPh>
    <phoneticPr fontId="1"/>
  </si>
  <si>
    <t>№</t>
    <phoneticPr fontId="1"/>
  </si>
  <si>
    <t>G14U00101</t>
    <phoneticPr fontId="1"/>
  </si>
  <si>
    <t>　※Ａ４縦にて印刷の上提出すること</t>
  </si>
  <si>
    <t>　※年度は西暦表記のこと</t>
    <rPh sb="2" eb="4">
      <t>ネンド</t>
    </rPh>
    <rPh sb="5" eb="7">
      <t>セイレキ</t>
    </rPh>
    <rPh sb="7" eb="9">
      <t>ヒョウキ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</si>
</sst>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theme="0"/>
      <name val="ＭＳ Ｐゴシック"/>
      <family val="2"/>
      <charset val="128"/>
      <scheme val="minor"/>
    </font>
    <font>
      <sz val="10"/>
      <color theme="1"/>
      <name val="ＭＳ Ｐゴシック"/>
      <family val="2"/>
      <charset val="128"/>
      <scheme val="minor"/>
    </font>
    <font>
      <sz val="10"/>
      <color theme="1"/>
      <name val="HGPｺﾞｼｯｸM"/>
      <family val="3"/>
      <charset val="128"/>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rgb="FFFF0000"/>
      <name val="HGPｺﾞｼｯｸE"/>
      <family val="3"/>
      <charset val="128"/>
    </font>
    <font>
      <sz val="12"/>
      <color theme="1"/>
      <name val="HGPｺﾞｼｯｸM"/>
      <family val="3"/>
      <charset val="128"/>
    </font>
    <font>
      <b/>
      <sz val="14"/>
      <color rgb="FFFF0000"/>
      <name val="HGPｺﾞｼｯｸM"/>
      <family val="3"/>
      <charset val="128"/>
    </font>
    <font>
      <b/>
      <sz val="14"/>
      <color theme="5" tint="-0.249977111117893"/>
      <name val="HGPｺﾞｼｯｸM"/>
      <family val="3"/>
      <charset val="128"/>
    </font>
    <font>
      <sz val="22"/>
      <color theme="1"/>
      <name val="HGP創英角ﾎﾟｯﾌﾟ体"/>
      <family val="3"/>
      <charset val="128"/>
    </font>
    <font>
      <sz val="16"/>
      <color theme="1"/>
      <name val="HGP創英角ﾎﾟｯﾌﾟ体"/>
      <family val="3"/>
      <charset val="128"/>
    </font>
    <font>
      <sz val="18"/>
      <color theme="1"/>
      <name val="HGP創英角ﾎﾟｯﾌﾟ体"/>
      <family val="3"/>
      <charset val="128"/>
    </font>
    <font>
      <b/>
      <sz val="11"/>
      <color theme="1"/>
      <name val="ＭＳ Ｐゴシック"/>
      <family val="3"/>
      <charset val="128"/>
      <scheme val="minor"/>
    </font>
    <font>
      <sz val="11"/>
      <color theme="1"/>
      <name val="ＭＳ ゴシック"/>
      <family val="3"/>
      <charset val="128"/>
    </font>
    <font>
      <b/>
      <sz val="14"/>
      <color theme="1"/>
      <name val="ＭＳ ゴシック"/>
      <family val="3"/>
      <charset val="128"/>
    </font>
    <font>
      <sz val="22"/>
      <color theme="1"/>
      <name val="ＭＳ ゴシック"/>
      <family val="3"/>
      <charset val="128"/>
    </font>
    <font>
      <sz val="22"/>
      <color rgb="FFFF0000"/>
      <name val="ＭＳ ゴシック"/>
      <family val="3"/>
      <charset val="128"/>
    </font>
    <font>
      <sz val="14"/>
      <color theme="1"/>
      <name val="ＭＳ ゴシック"/>
      <family val="3"/>
      <charset val="128"/>
    </font>
    <font>
      <b/>
      <sz val="11"/>
      <color theme="0"/>
      <name val="ＭＳ ゴシック"/>
      <family val="3"/>
      <charset val="128"/>
    </font>
    <font>
      <sz val="11"/>
      <color rgb="FFFFFF00"/>
      <name val="ＭＳ ゴシック"/>
      <family val="3"/>
      <charset val="128"/>
    </font>
    <font>
      <sz val="9"/>
      <color rgb="FFFFFF00"/>
      <name val="ＭＳ ゴシック"/>
      <family val="3"/>
      <charset val="128"/>
    </font>
    <font>
      <sz val="9"/>
      <color theme="1"/>
      <name val="ＭＳ ゴシック"/>
      <family val="3"/>
      <charset val="128"/>
    </font>
    <font>
      <sz val="9"/>
      <color theme="0"/>
      <name val="ＭＳ ゴシック"/>
      <family val="3"/>
      <charset val="128"/>
    </font>
    <font>
      <sz val="10"/>
      <color theme="1"/>
      <name val="ＭＳ ゴシック"/>
      <family val="3"/>
      <charset val="128"/>
    </font>
    <font>
      <sz val="10"/>
      <color theme="0"/>
      <name val="ＭＳ ゴシック"/>
      <family val="3"/>
      <charset val="128"/>
    </font>
    <font>
      <b/>
      <sz val="8"/>
      <color theme="0"/>
      <name val="ＭＳ ゴシック"/>
      <family val="3"/>
      <charset val="128"/>
    </font>
    <font>
      <b/>
      <sz val="9"/>
      <color theme="0"/>
      <name val="ＭＳ ゴシック"/>
      <family val="3"/>
      <charset val="128"/>
    </font>
    <font>
      <b/>
      <sz val="11"/>
      <color theme="1"/>
      <name val="ＭＳ ゴシック"/>
      <family val="3"/>
      <charset val="128"/>
    </font>
    <font>
      <sz val="11"/>
      <color theme="5" tint="-0.249977111117893"/>
      <name val="ＭＳ ゴシック"/>
      <family val="3"/>
      <charset val="128"/>
    </font>
    <font>
      <b/>
      <sz val="10"/>
      <color theme="5" tint="-0.499984740745262"/>
      <name val="ＭＳ ゴシック"/>
      <family val="3"/>
      <charset val="128"/>
    </font>
    <font>
      <sz val="22"/>
      <name val="ＭＳ ゴシック"/>
      <family val="3"/>
      <charset val="128"/>
    </font>
    <font>
      <b/>
      <sz val="11"/>
      <color rgb="FF002060"/>
      <name val="ＭＳ ゴシック"/>
      <family val="3"/>
      <charset val="128"/>
    </font>
    <font>
      <sz val="10"/>
      <color rgb="FFFFFF00"/>
      <name val="ＭＳ ゴシック"/>
      <family val="3"/>
      <charset val="128"/>
    </font>
    <font>
      <sz val="11"/>
      <color theme="0"/>
      <name val="ＭＳ ゴシック"/>
      <family val="3"/>
      <charset val="128"/>
    </font>
    <font>
      <b/>
      <sz val="11"/>
      <color rgb="FFFF0000"/>
      <name val="ＭＳ ゴシック"/>
      <family val="3"/>
      <charset val="128"/>
    </font>
    <font>
      <b/>
      <sz val="14"/>
      <color rgb="FFFF0000"/>
      <name val="ＭＳ ゴシック"/>
      <family val="3"/>
      <charset val="128"/>
    </font>
    <font>
      <b/>
      <sz val="11"/>
      <name val="ＭＳ ゴシック"/>
      <family val="3"/>
      <charset val="128"/>
    </font>
    <font>
      <sz val="11"/>
      <name val="ＭＳ ゴシック"/>
      <family val="3"/>
      <charset val="128"/>
    </font>
    <font>
      <b/>
      <sz val="10"/>
      <name val="ＭＳ ゴシック"/>
      <family val="3"/>
      <charset val="128"/>
    </font>
    <font>
      <sz val="10"/>
      <name val="ＭＳ ゴシック"/>
      <family val="3"/>
      <charset val="128"/>
    </font>
    <font>
      <sz val="14"/>
      <name val="ＭＳ ゴシック"/>
      <family val="3"/>
      <charset val="128"/>
    </font>
    <font>
      <sz val="11"/>
      <name val="HGPｺﾞｼｯｸM"/>
      <family val="3"/>
      <charset val="128"/>
    </font>
    <font>
      <sz val="11"/>
      <color rgb="FFFF0000"/>
      <name val="HGPｺﾞｼｯｸM"/>
      <family val="3"/>
      <charset val="128"/>
    </font>
  </fonts>
  <fills count="14">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6" tint="0.39994506668294322"/>
        <bgColor indexed="64"/>
      </patternFill>
    </fill>
  </fills>
  <borders count="43">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hair">
        <color theme="0"/>
      </left>
      <right/>
      <top style="medium">
        <color indexed="64"/>
      </top>
      <bottom style="medium">
        <color indexed="64"/>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top/>
      <bottom style="hair">
        <color theme="0"/>
      </bottom>
      <diagonal/>
    </border>
    <border>
      <left style="hair">
        <color theme="0"/>
      </left>
      <right/>
      <top/>
      <bottom/>
      <diagonal/>
    </border>
    <border>
      <left/>
      <right/>
      <top/>
      <bottom style="hair">
        <color theme="0"/>
      </bottom>
      <diagonal/>
    </border>
    <border>
      <left style="medium">
        <color theme="5" tint="-0.249977111117893"/>
      </left>
      <right style="medium">
        <color theme="5" tint="-0.249977111117893"/>
      </right>
      <top/>
      <bottom style="medium">
        <color theme="9" tint="-0.499984740745262"/>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dotted">
        <color theme="0"/>
      </bottom>
      <diagonal/>
    </border>
    <border>
      <left/>
      <right style="hair">
        <color theme="0"/>
      </right>
      <top/>
      <bottom style="hair">
        <color theme="0"/>
      </bottom>
      <diagonal/>
    </border>
    <border diagonalDown="1">
      <left style="hair">
        <color theme="0"/>
      </left>
      <right/>
      <top style="hair">
        <color theme="0"/>
      </top>
      <bottom/>
      <diagonal style="hair">
        <color theme="0"/>
      </diagonal>
    </border>
    <border diagonalDown="1">
      <left/>
      <right style="hair">
        <color theme="0"/>
      </right>
      <top style="hair">
        <color theme="0"/>
      </top>
      <bottom/>
      <diagonal style="hair">
        <color theme="0"/>
      </diagonal>
    </border>
    <border diagonalDown="1">
      <left/>
      <right/>
      <top/>
      <bottom style="hair">
        <color theme="0"/>
      </bottom>
      <diagonal style="hair">
        <color theme="0"/>
      </diagonal>
    </border>
    <border diagonalDown="1">
      <left/>
      <right style="hair">
        <color theme="0"/>
      </right>
      <top/>
      <bottom style="hair">
        <color theme="0"/>
      </bottom>
      <diagonal style="hair">
        <color theme="0"/>
      </diagonal>
    </border>
    <border>
      <left/>
      <right/>
      <top/>
      <bottom style="medium">
        <color auto="1"/>
      </bottom>
      <diagonal/>
    </border>
    <border>
      <left style="medium">
        <color rgb="FF00B050"/>
      </left>
      <right style="medium">
        <color theme="0"/>
      </right>
      <top style="medium">
        <color rgb="FF00B050"/>
      </top>
      <bottom style="medium">
        <color theme="0"/>
      </bottom>
      <diagonal/>
    </border>
    <border>
      <left style="medium">
        <color theme="0"/>
      </left>
      <right style="medium">
        <color theme="0"/>
      </right>
      <top style="medium">
        <color rgb="FF00B050"/>
      </top>
      <bottom style="medium">
        <color theme="0"/>
      </bottom>
      <diagonal/>
    </border>
    <border>
      <left style="medium">
        <color theme="0"/>
      </left>
      <right style="medium">
        <color rgb="FF00B050"/>
      </right>
      <top style="medium">
        <color rgb="FF00B050"/>
      </top>
      <bottom style="medium">
        <color theme="0"/>
      </bottom>
      <diagonal/>
    </border>
    <border>
      <left/>
      <right style="medium">
        <color rgb="FF00B050"/>
      </right>
      <top/>
      <bottom/>
      <diagonal/>
    </border>
    <border>
      <left/>
      <right style="medium">
        <color rgb="FF00B050"/>
      </right>
      <top/>
      <bottom style="medium">
        <color rgb="FF00B050"/>
      </bottom>
      <diagonal/>
    </border>
    <border>
      <left style="medium">
        <color rgb="FF00B050"/>
      </left>
      <right style="medium">
        <color rgb="FF00B050"/>
      </right>
      <top style="medium">
        <color theme="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style="medium">
        <color rgb="FFFF0000"/>
      </bottom>
      <diagonal/>
    </border>
    <border>
      <left style="thin">
        <color theme="0"/>
      </left>
      <right/>
      <top style="thin">
        <color theme="0"/>
      </top>
      <bottom/>
      <diagonal/>
    </border>
    <border>
      <left style="thin">
        <color theme="0"/>
      </left>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90">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5" fillId="2" borderId="1" xfId="0" applyFont="1" applyFill="1" applyBorder="1" applyAlignment="1">
      <alignment horizontal="center" vertical="center"/>
    </xf>
    <xf numFmtId="0" fontId="9" fillId="0" borderId="0" xfId="0" applyFont="1" applyAlignment="1">
      <alignment horizontal="right" vertical="top"/>
    </xf>
    <xf numFmtId="0" fontId="3" fillId="7" borderId="14" xfId="0" applyFont="1" applyFill="1" applyBorder="1" applyAlignment="1">
      <alignment horizontal="right" vertical="top"/>
    </xf>
    <xf numFmtId="0" fontId="5" fillId="6" borderId="13" xfId="0" applyFont="1" applyFill="1" applyBorder="1" applyAlignment="1">
      <alignment horizontal="center" vertical="center"/>
    </xf>
    <xf numFmtId="0" fontId="0" fillId="7" borderId="0" xfId="0" applyFill="1">
      <alignment vertical="center"/>
    </xf>
    <xf numFmtId="0" fontId="4" fillId="7" borderId="0" xfId="0" applyFont="1" applyFill="1">
      <alignment vertical="center"/>
    </xf>
    <xf numFmtId="0" fontId="2" fillId="7" borderId="0" xfId="0" applyFont="1" applyFill="1">
      <alignment vertical="center"/>
    </xf>
    <xf numFmtId="0" fontId="0" fillId="7" borderId="0" xfId="0" applyFill="1" applyAlignment="1">
      <alignment horizontal="center" vertical="center"/>
    </xf>
    <xf numFmtId="0" fontId="9" fillId="7" borderId="0" xfId="0" applyFont="1" applyFill="1" applyAlignment="1">
      <alignment horizontal="right" vertical="top"/>
    </xf>
    <xf numFmtId="0" fontId="2" fillId="7" borderId="0" xfId="0" applyFont="1" applyFill="1" applyAlignment="1">
      <alignment horizontal="center" vertical="center"/>
    </xf>
    <xf numFmtId="0" fontId="2" fillId="7" borderId="0" xfId="0" applyFont="1" applyFill="1" applyAlignment="1"/>
    <xf numFmtId="0" fontId="2" fillId="7" borderId="0" xfId="0" applyFont="1" applyFill="1" applyAlignment="1">
      <alignment vertical="top"/>
    </xf>
    <xf numFmtId="0" fontId="10" fillId="7" borderId="0" xfId="0" applyFont="1" applyFill="1" applyAlignment="1">
      <alignment horizontal="right"/>
    </xf>
    <xf numFmtId="0" fontId="11" fillId="7" borderId="0" xfId="0" applyFont="1" applyFill="1">
      <alignment vertical="center"/>
    </xf>
    <xf numFmtId="0" fontId="10" fillId="7" borderId="0" xfId="0" applyFont="1" applyFill="1" applyAlignment="1">
      <alignment horizontal="right" vertical="center"/>
    </xf>
    <xf numFmtId="0" fontId="2" fillId="7" borderId="0" xfId="0" applyFont="1" applyFill="1" applyAlignment="1">
      <alignment vertical="center"/>
    </xf>
    <xf numFmtId="0" fontId="0" fillId="7" borderId="0" xfId="0" applyFill="1" applyAlignment="1">
      <alignment vertical="center"/>
    </xf>
    <xf numFmtId="0" fontId="0" fillId="0" borderId="0" xfId="0" applyAlignment="1">
      <alignment vertical="center"/>
    </xf>
    <xf numFmtId="0" fontId="0" fillId="3" borderId="1" xfId="0" applyFill="1" applyBorder="1" applyProtection="1">
      <alignment vertical="center"/>
      <protection locked="0"/>
    </xf>
    <xf numFmtId="0" fontId="3" fillId="3" borderId="1" xfId="0" applyFont="1" applyFill="1" applyBorder="1" applyAlignment="1" applyProtection="1">
      <alignment horizontal="center" vertical="center"/>
      <protection locked="0"/>
    </xf>
    <xf numFmtId="0" fontId="2" fillId="3" borderId="5" xfId="0" applyFont="1" applyFill="1" applyBorder="1" applyProtection="1">
      <alignment vertical="center"/>
    </xf>
    <xf numFmtId="0" fontId="2" fillId="3" borderId="5"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3" fillId="7" borderId="14" xfId="0" applyFont="1" applyFill="1" applyBorder="1" applyAlignment="1">
      <alignment horizontal="left"/>
    </xf>
    <xf numFmtId="0" fontId="0" fillId="7" borderId="21" xfId="0" applyFill="1" applyBorder="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2" fillId="7" borderId="0" xfId="0" applyFont="1" applyFill="1" applyAlignment="1">
      <alignment horizontal="right" vertical="center"/>
    </xf>
    <xf numFmtId="0" fontId="2" fillId="7" borderId="0" xfId="0" applyFont="1" applyFill="1" applyAlignment="1">
      <alignment horizontal="right" vertical="top"/>
    </xf>
    <xf numFmtId="0" fontId="2" fillId="7" borderId="0" xfId="0" applyFont="1" applyFill="1" applyAlignment="1">
      <alignment horizontal="center" vertical="top"/>
    </xf>
    <xf numFmtId="0" fontId="0" fillId="7" borderId="0" xfId="0" applyFill="1" applyAlignment="1">
      <alignment vertical="top"/>
    </xf>
    <xf numFmtId="0" fontId="0" fillId="7" borderId="0" xfId="0" applyFill="1" applyAlignment="1">
      <alignment horizontal="center" vertical="top"/>
    </xf>
    <xf numFmtId="0" fontId="0" fillId="0" borderId="0" xfId="0" applyAlignment="1">
      <alignment vertical="top"/>
    </xf>
    <xf numFmtId="0" fontId="2" fillId="7" borderId="0" xfId="0" applyFont="1" applyFill="1" applyAlignment="1">
      <alignment horizontal="right"/>
    </xf>
    <xf numFmtId="0" fontId="2" fillId="7" borderId="0" xfId="0" applyFont="1" applyFill="1" applyAlignment="1">
      <alignment horizontal="center"/>
    </xf>
    <xf numFmtId="0" fontId="0" fillId="7" borderId="0" xfId="0" applyFill="1" applyAlignment="1"/>
    <xf numFmtId="0" fontId="0" fillId="7" borderId="0" xfId="0" applyFill="1" applyAlignment="1">
      <alignment horizontal="center"/>
    </xf>
    <xf numFmtId="0" fontId="0" fillId="0" borderId="0" xfId="0" applyAlignment="1"/>
    <xf numFmtId="0" fontId="18" fillId="7" borderId="0" xfId="0" applyFont="1" applyFill="1">
      <alignment vertical="center"/>
    </xf>
    <xf numFmtId="0" fontId="13" fillId="7" borderId="0" xfId="0" applyFont="1" applyFill="1">
      <alignment vertical="center"/>
    </xf>
    <xf numFmtId="0" fontId="13" fillId="0" borderId="0" xfId="0" applyFont="1">
      <alignment vertical="center"/>
    </xf>
    <xf numFmtId="0" fontId="19" fillId="7" borderId="0" xfId="0" applyFont="1" applyFill="1" applyAlignment="1">
      <alignment vertical="center"/>
    </xf>
    <xf numFmtId="0" fontId="20" fillId="7" borderId="0" xfId="0" applyFont="1" applyFill="1" applyAlignment="1">
      <alignment horizontal="center" vertical="center"/>
    </xf>
    <xf numFmtId="0" fontId="12" fillId="2" borderId="23" xfId="0"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5" fillId="7" borderId="0" xfId="0" applyFont="1" applyFill="1" applyAlignment="1">
      <alignment horizontal="center" vertical="center"/>
    </xf>
    <xf numFmtId="0" fontId="0" fillId="7" borderId="0" xfId="0" applyFont="1" applyFill="1">
      <alignment vertical="center"/>
    </xf>
    <xf numFmtId="0" fontId="0" fillId="0" borderId="0" xfId="0" applyFont="1">
      <alignment vertical="center"/>
    </xf>
    <xf numFmtId="0" fontId="23" fillId="7" borderId="0" xfId="0" applyFont="1" applyFill="1" applyAlignment="1">
      <alignment horizontal="center"/>
    </xf>
    <xf numFmtId="0" fontId="23" fillId="0" borderId="0" xfId="0" applyFont="1" applyAlignment="1">
      <alignment horizontal="center"/>
    </xf>
    <xf numFmtId="0" fontId="24" fillId="3" borderId="22" xfId="0" applyFont="1" applyFill="1" applyBorder="1" applyAlignment="1">
      <alignment horizontal="center" vertical="center"/>
    </xf>
    <xf numFmtId="0" fontId="25" fillId="7" borderId="14" xfId="0" applyFont="1" applyFill="1" applyBorder="1" applyAlignment="1">
      <alignment horizontal="center"/>
    </xf>
    <xf numFmtId="0" fontId="17" fillId="7" borderId="0" xfId="1" applyFont="1" applyFill="1" applyAlignment="1">
      <alignment horizontal="left" vertical="center"/>
    </xf>
    <xf numFmtId="0" fontId="2" fillId="7" borderId="0" xfId="0" applyFont="1" applyFill="1" applyAlignment="1">
      <alignment horizontal="center" vertical="center"/>
    </xf>
    <xf numFmtId="0" fontId="12" fillId="2" borderId="0" xfId="0" applyFont="1" applyFill="1" applyBorder="1" applyAlignment="1">
      <alignment horizontal="center" vertical="center" wrapText="1"/>
    </xf>
    <xf numFmtId="0" fontId="26" fillId="7" borderId="0" xfId="0" applyFont="1" applyFill="1" applyAlignment="1">
      <alignment horizontal="center" vertical="center"/>
    </xf>
    <xf numFmtId="0" fontId="27" fillId="7" borderId="0" xfId="0" applyFont="1" applyFill="1">
      <alignment vertical="center"/>
    </xf>
    <xf numFmtId="0" fontId="28" fillId="7" borderId="0" xfId="0" applyFont="1" applyFill="1" applyAlignment="1">
      <alignment horizontal="center" vertical="center"/>
    </xf>
    <xf numFmtId="0" fontId="31" fillId="7" borderId="0" xfId="0" applyFont="1" applyFill="1">
      <alignment vertical="center"/>
    </xf>
    <xf numFmtId="0" fontId="27" fillId="7" borderId="0" xfId="0" applyFont="1" applyFill="1" applyAlignment="1">
      <alignment horizontal="center" vertical="center"/>
    </xf>
    <xf numFmtId="0" fontId="29" fillId="7" borderId="0" xfId="0" applyFont="1" applyFill="1" applyAlignment="1">
      <alignment horizontal="center"/>
    </xf>
    <xf numFmtId="0" fontId="35" fillId="7" borderId="0" xfId="0" applyFont="1" applyFill="1" applyAlignment="1">
      <alignment horizontal="right" vertical="top"/>
    </xf>
    <xf numFmtId="0" fontId="27" fillId="0" borderId="0" xfId="0" applyFont="1">
      <alignment vertical="center"/>
    </xf>
    <xf numFmtId="0" fontId="27" fillId="0" borderId="0" xfId="0" applyFont="1" applyAlignment="1">
      <alignment horizontal="center" vertical="center"/>
    </xf>
    <xf numFmtId="0" fontId="37" fillId="0" borderId="0" xfId="0" applyFont="1" applyAlignment="1">
      <alignment horizontal="center" vertical="center"/>
    </xf>
    <xf numFmtId="0" fontId="38" fillId="9" borderId="17" xfId="0" applyFont="1" applyFill="1" applyBorder="1" applyAlignment="1">
      <alignment horizontal="center" vertical="center"/>
    </xf>
    <xf numFmtId="0" fontId="27" fillId="10" borderId="17" xfId="0" applyFont="1" applyFill="1" applyBorder="1" applyAlignment="1">
      <alignment horizontal="center" vertical="center"/>
    </xf>
    <xf numFmtId="0" fontId="27" fillId="10" borderId="17" xfId="0" applyFont="1" applyFill="1" applyBorder="1">
      <alignment vertical="center"/>
    </xf>
    <xf numFmtId="0" fontId="42" fillId="11" borderId="10" xfId="0" applyFont="1" applyFill="1" applyBorder="1" applyAlignment="1" applyProtection="1">
      <alignment horizontal="center" vertical="center"/>
    </xf>
    <xf numFmtId="0" fontId="27" fillId="11" borderId="11" xfId="0" applyFont="1" applyFill="1" applyBorder="1" applyAlignment="1" applyProtection="1">
      <alignment horizontal="center" vertical="center"/>
    </xf>
    <xf numFmtId="0" fontId="27" fillId="11" borderId="11" xfId="0" applyFont="1" applyFill="1" applyBorder="1" applyProtection="1">
      <alignment vertical="center"/>
    </xf>
    <xf numFmtId="0" fontId="27" fillId="11" borderId="15" xfId="0" applyFont="1" applyFill="1" applyBorder="1" applyAlignment="1" applyProtection="1">
      <alignment horizontal="center" vertical="center"/>
    </xf>
    <xf numFmtId="0" fontId="27" fillId="11" borderId="12" xfId="0" applyFont="1" applyFill="1" applyBorder="1" applyAlignment="1" applyProtection="1">
      <alignment horizontal="center" vertical="center"/>
    </xf>
    <xf numFmtId="0" fontId="32" fillId="7" borderId="0" xfId="0" applyFont="1" applyFill="1" applyBorder="1" applyAlignment="1">
      <alignment horizontal="center" vertical="center" wrapText="1"/>
    </xf>
    <xf numFmtId="0" fontId="27" fillId="7" borderId="0" xfId="0" applyFont="1" applyFill="1" applyBorder="1" applyAlignment="1">
      <alignment horizontal="center" vertical="center"/>
    </xf>
    <xf numFmtId="0" fontId="27" fillId="0" borderId="0" xfId="0" applyFont="1" applyAlignment="1">
      <alignment horizontal="center" vertical="center"/>
    </xf>
    <xf numFmtId="0" fontId="0" fillId="3" borderId="0" xfId="0" applyFill="1" applyBorder="1" applyProtection="1">
      <alignment vertical="center"/>
      <protection locked="0"/>
    </xf>
    <xf numFmtId="0" fontId="3" fillId="3" borderId="0" xfId="0" applyFont="1" applyFill="1" applyBorder="1" applyAlignment="1" applyProtection="1">
      <alignment horizontal="center" vertical="center"/>
      <protection locked="0"/>
    </xf>
    <xf numFmtId="0" fontId="16" fillId="0" borderId="0" xfId="1" applyFill="1" applyAlignment="1">
      <alignment horizontal="left" vertical="center"/>
    </xf>
    <xf numFmtId="0" fontId="49" fillId="7" borderId="0" xfId="0" applyFont="1" applyFill="1" applyAlignment="1">
      <alignment horizontal="center" vertical="center"/>
    </xf>
    <xf numFmtId="0" fontId="27" fillId="0" borderId="30" xfId="0" applyFont="1" applyBorder="1" applyAlignment="1">
      <alignment horizontal="left" vertical="center"/>
    </xf>
    <xf numFmtId="0" fontId="28" fillId="7" borderId="30" xfId="0" applyFont="1" applyFill="1" applyBorder="1" applyAlignment="1">
      <alignment horizontal="center" vertical="center"/>
    </xf>
    <xf numFmtId="0" fontId="48" fillId="0" borderId="0" xfId="0" applyFont="1" applyAlignment="1">
      <alignment horizontal="center" vertical="center" shrinkToFit="1"/>
    </xf>
    <xf numFmtId="0" fontId="27" fillId="0" borderId="0" xfId="0" applyFont="1" applyAlignment="1">
      <alignment horizontal="right" vertical="center"/>
    </xf>
    <xf numFmtId="0" fontId="48" fillId="0" borderId="0" xfId="0" applyFont="1" applyAlignment="1">
      <alignment horizontal="left" vertical="center"/>
    </xf>
    <xf numFmtId="0" fontId="48" fillId="0" borderId="0" xfId="0" applyFont="1" applyAlignment="1">
      <alignment horizontal="center" vertical="center"/>
    </xf>
    <xf numFmtId="0" fontId="48" fillId="0" borderId="0" xfId="0" applyFont="1">
      <alignment vertical="center"/>
    </xf>
    <xf numFmtId="0" fontId="45" fillId="12" borderId="31" xfId="0" applyFont="1" applyFill="1" applyBorder="1" applyAlignment="1">
      <alignment horizontal="center" vertical="center" wrapText="1"/>
    </xf>
    <xf numFmtId="0" fontId="45" fillId="12" borderId="32" xfId="0" applyFont="1" applyFill="1" applyBorder="1" applyAlignment="1">
      <alignment horizontal="center" vertical="center" wrapText="1"/>
    </xf>
    <xf numFmtId="0" fontId="32" fillId="12" borderId="33" xfId="0" applyFont="1" applyFill="1" applyBorder="1" applyAlignment="1">
      <alignment horizontal="center" vertical="center"/>
    </xf>
    <xf numFmtId="0" fontId="32" fillId="12" borderId="3" xfId="0" applyFont="1" applyFill="1" applyBorder="1" applyAlignment="1" applyProtection="1">
      <alignment horizontal="center" vertical="center"/>
    </xf>
    <xf numFmtId="0" fontId="39" fillId="12" borderId="3" xfId="0" applyFont="1" applyFill="1" applyBorder="1" applyAlignment="1" applyProtection="1">
      <alignment horizontal="center" vertical="center" wrapText="1"/>
    </xf>
    <xf numFmtId="0" fontId="40" fillId="12" borderId="3" xfId="0" applyFont="1" applyFill="1" applyBorder="1" applyAlignment="1" applyProtection="1">
      <alignment horizontal="center" vertical="center" wrapText="1"/>
    </xf>
    <xf numFmtId="0" fontId="0" fillId="12" borderId="0" xfId="0" applyFill="1" applyAlignment="1">
      <alignment horizontal="center" vertical="center"/>
    </xf>
    <xf numFmtId="0" fontId="29" fillId="7" borderId="34" xfId="0" applyFont="1" applyFill="1" applyBorder="1" applyAlignment="1">
      <alignment horizontal="center"/>
    </xf>
    <xf numFmtId="0" fontId="35" fillId="7" borderId="34" xfId="0" applyFont="1" applyFill="1" applyBorder="1" applyAlignment="1">
      <alignment horizontal="right" vertical="top"/>
    </xf>
    <xf numFmtId="0" fontId="47" fillId="7" borderId="35" xfId="0" applyFont="1" applyFill="1" applyBorder="1">
      <alignment vertical="center"/>
    </xf>
    <xf numFmtId="0" fontId="29" fillId="7" borderId="36" xfId="0" applyFont="1" applyFill="1" applyBorder="1" applyAlignment="1">
      <alignment horizontal="center"/>
    </xf>
    <xf numFmtId="0" fontId="35" fillId="7" borderId="37" xfId="0" applyFont="1" applyFill="1" applyBorder="1" applyAlignment="1">
      <alignment horizontal="right" vertical="top"/>
    </xf>
    <xf numFmtId="0" fontId="36" fillId="8" borderId="38" xfId="0" applyFont="1" applyFill="1" applyBorder="1" applyAlignment="1">
      <alignment horizontal="center" vertical="center"/>
    </xf>
    <xf numFmtId="0" fontId="27" fillId="0" borderId="0" xfId="0" applyFont="1" applyFill="1">
      <alignment vertical="center"/>
    </xf>
    <xf numFmtId="0" fontId="5" fillId="12" borderId="3" xfId="0" applyFont="1" applyFill="1" applyBorder="1" applyAlignment="1">
      <alignment horizontal="center" vertical="center"/>
    </xf>
    <xf numFmtId="0" fontId="27" fillId="5" borderId="40" xfId="0" applyFont="1" applyFill="1" applyBorder="1" applyAlignment="1">
      <alignment horizontal="center" vertical="center"/>
    </xf>
    <xf numFmtId="0" fontId="42" fillId="0" borderId="39" xfId="0" applyFont="1" applyFill="1" applyBorder="1" applyAlignment="1">
      <alignment horizontal="center" vertical="center"/>
    </xf>
    <xf numFmtId="0" fontId="27" fillId="0" borderId="39" xfId="0" applyFont="1" applyFill="1" applyBorder="1" applyAlignment="1" applyProtection="1">
      <alignment horizontal="center" vertical="center"/>
      <protection locked="0"/>
    </xf>
    <xf numFmtId="0" fontId="27" fillId="0" borderId="39" xfId="0" applyFont="1" applyFill="1" applyBorder="1" applyProtection="1">
      <alignment vertical="center"/>
    </xf>
    <xf numFmtId="0" fontId="27" fillId="0" borderId="39" xfId="0" applyFont="1" applyFill="1" applyBorder="1" applyAlignment="1" applyProtection="1">
      <alignment horizontal="center" vertical="center"/>
    </xf>
    <xf numFmtId="0" fontId="27" fillId="0" borderId="39" xfId="0" applyNumberFormat="1" applyFont="1" applyFill="1" applyBorder="1" applyAlignment="1" applyProtection="1">
      <alignment horizontal="center" vertical="center"/>
      <protection locked="0"/>
    </xf>
    <xf numFmtId="0" fontId="0" fillId="3" borderId="39" xfId="0" applyFill="1" applyBorder="1" applyProtection="1">
      <alignment vertical="center"/>
      <protection locked="0"/>
    </xf>
    <xf numFmtId="0" fontId="3" fillId="3" borderId="39" xfId="0" applyFont="1" applyFill="1" applyBorder="1" applyAlignment="1" applyProtection="1">
      <alignment horizontal="center" vertical="center"/>
      <protection locked="0"/>
    </xf>
    <xf numFmtId="0" fontId="0" fillId="0" borderId="39" xfId="0" applyBorder="1">
      <alignment vertical="center"/>
    </xf>
    <xf numFmtId="0" fontId="0" fillId="3" borderId="8" xfId="0" applyFill="1" applyBorder="1" applyProtection="1">
      <alignment vertical="center"/>
      <protection locked="0"/>
    </xf>
    <xf numFmtId="0" fontId="51" fillId="0" borderId="39" xfId="0" applyFont="1" applyFill="1" applyBorder="1" applyAlignment="1">
      <alignment horizontal="center" vertical="center"/>
    </xf>
    <xf numFmtId="0" fontId="32" fillId="12" borderId="3" xfId="0" applyFont="1" applyFill="1" applyBorder="1" applyAlignment="1">
      <alignment horizontal="center" vertical="center"/>
    </xf>
    <xf numFmtId="0" fontId="41" fillId="13" borderId="19" xfId="0" applyFont="1" applyFill="1" applyBorder="1" applyAlignment="1">
      <alignment horizontal="center" vertical="center" textRotation="255" wrapText="1"/>
    </xf>
    <xf numFmtId="0" fontId="43" fillId="13" borderId="42" xfId="0" applyFont="1" applyFill="1" applyBorder="1" applyAlignment="1">
      <alignment horizontal="center" vertical="center" textRotation="255" wrapText="1"/>
    </xf>
    <xf numFmtId="0" fontId="5" fillId="2" borderId="3" xfId="0" applyFont="1" applyFill="1" applyBorder="1" applyAlignment="1">
      <alignment horizontal="center" vertical="center"/>
    </xf>
    <xf numFmtId="0" fontId="0" fillId="0" borderId="39" xfId="0" applyFill="1" applyBorder="1" applyProtection="1">
      <alignment vertical="center"/>
      <protection locked="0"/>
    </xf>
    <xf numFmtId="0" fontId="3" fillId="0" borderId="39" xfId="0" applyFont="1" applyFill="1" applyBorder="1" applyAlignment="1" applyProtection="1">
      <alignment horizontal="center" vertical="center"/>
      <protection locked="0"/>
    </xf>
    <xf numFmtId="0" fontId="0" fillId="0" borderId="39" xfId="0" applyFill="1" applyBorder="1">
      <alignment vertical="center"/>
    </xf>
    <xf numFmtId="0" fontId="51" fillId="0" borderId="39" xfId="0" applyFont="1" applyFill="1" applyBorder="1" applyAlignment="1" applyProtection="1">
      <alignment horizontal="center" vertical="center"/>
      <protection locked="0"/>
    </xf>
    <xf numFmtId="0" fontId="51" fillId="0" borderId="39" xfId="0" applyFont="1" applyFill="1" applyBorder="1" applyProtection="1">
      <alignment vertical="center"/>
    </xf>
    <xf numFmtId="0" fontId="51" fillId="0" borderId="39" xfId="0" applyFont="1" applyFill="1" applyBorder="1" applyAlignment="1" applyProtection="1">
      <alignment horizontal="center" vertical="center"/>
    </xf>
    <xf numFmtId="0" fontId="5" fillId="12" borderId="3" xfId="0" applyFont="1" applyFill="1" applyBorder="1" applyAlignment="1" applyProtection="1">
      <alignment horizontal="center" vertical="center"/>
    </xf>
    <xf numFmtId="0" fontId="6" fillId="12" borderId="3" xfId="0" applyFont="1" applyFill="1" applyBorder="1" applyAlignment="1" applyProtection="1">
      <alignment horizontal="center" vertical="center" wrapText="1"/>
    </xf>
    <xf numFmtId="0" fontId="12" fillId="12" borderId="3"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xf>
    <xf numFmtId="0" fontId="2" fillId="0" borderId="39" xfId="0" applyFont="1" applyFill="1" applyBorder="1" applyProtection="1">
      <alignment vertical="center"/>
    </xf>
    <xf numFmtId="0" fontId="55" fillId="0" borderId="39" xfId="0" applyFont="1" applyFill="1" applyBorder="1" applyAlignment="1" applyProtection="1">
      <alignment horizontal="center" vertical="center"/>
    </xf>
    <xf numFmtId="0" fontId="56" fillId="0" borderId="39" xfId="0" applyFont="1" applyFill="1" applyBorder="1" applyAlignment="1" applyProtection="1">
      <alignment horizontal="center" vertical="center"/>
    </xf>
    <xf numFmtId="0" fontId="56" fillId="0" borderId="39" xfId="0" applyFont="1" applyFill="1" applyBorder="1" applyProtection="1">
      <alignment vertical="center"/>
    </xf>
    <xf numFmtId="0" fontId="2" fillId="13" borderId="9" xfId="0" applyFont="1" applyFill="1" applyBorder="1" applyAlignment="1">
      <alignment horizontal="center" vertical="center"/>
    </xf>
    <xf numFmtId="0" fontId="2" fillId="13" borderId="16" xfId="0" applyFont="1" applyFill="1" applyBorder="1" applyAlignment="1">
      <alignment horizontal="center" vertical="center"/>
    </xf>
    <xf numFmtId="0" fontId="2" fillId="13" borderId="0" xfId="0" applyFont="1" applyFill="1" applyBorder="1" applyAlignment="1">
      <alignment horizontal="center" vertical="center"/>
    </xf>
    <xf numFmtId="0" fontId="2" fillId="12" borderId="2" xfId="0" applyFont="1" applyFill="1" applyBorder="1" applyAlignment="1" applyProtection="1">
      <alignment horizontal="center" vertical="center"/>
    </xf>
    <xf numFmtId="0" fontId="8" fillId="13" borderId="9" xfId="0" applyFont="1" applyFill="1" applyBorder="1" applyAlignment="1" applyProtection="1">
      <alignment horizontal="center" vertical="center" textRotation="255" wrapText="1"/>
    </xf>
    <xf numFmtId="0" fontId="8" fillId="13" borderId="19" xfId="0" applyFont="1" applyFill="1" applyBorder="1" applyAlignment="1" applyProtection="1">
      <alignment horizontal="center" vertical="center" textRotation="255" wrapText="1"/>
    </xf>
    <xf numFmtId="0" fontId="8" fillId="13" borderId="4" xfId="0" applyFont="1" applyFill="1" applyBorder="1" applyAlignment="1" applyProtection="1">
      <alignment horizontal="center" vertical="center" textRotation="255" wrapText="1"/>
    </xf>
    <xf numFmtId="0" fontId="5" fillId="12" borderId="6"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8" xfId="0" applyFont="1" applyFill="1" applyBorder="1" applyAlignment="1" applyProtection="1">
      <alignment horizontal="center" vertical="center" wrapText="1"/>
    </xf>
    <xf numFmtId="0" fontId="26" fillId="7" borderId="0" xfId="0" applyFont="1" applyFill="1" applyAlignment="1">
      <alignment horizontal="center" vertical="center"/>
    </xf>
    <xf numFmtId="0" fontId="2" fillId="7" borderId="0" xfId="0" applyFont="1" applyFill="1" applyAlignment="1">
      <alignment horizontal="center" vertical="center"/>
    </xf>
    <xf numFmtId="0" fontId="4" fillId="13" borderId="3" xfId="0" applyFont="1" applyFill="1" applyBorder="1" applyAlignment="1" applyProtection="1">
      <alignment horizontal="center" vertical="center" textRotation="255" wrapText="1"/>
    </xf>
    <xf numFmtId="0" fontId="4" fillId="13" borderId="4" xfId="0" applyFont="1" applyFill="1" applyBorder="1" applyAlignment="1" applyProtection="1">
      <alignment horizontal="center" vertical="center" textRotation="255" wrapText="1"/>
    </xf>
    <xf numFmtId="0" fontId="36" fillId="8" borderId="38" xfId="0" applyFont="1" applyFill="1" applyBorder="1" applyAlignment="1">
      <alignment horizontal="center" vertical="center"/>
    </xf>
    <xf numFmtId="0" fontId="27" fillId="0" borderId="38" xfId="0" applyFont="1" applyBorder="1" applyAlignment="1">
      <alignment horizontal="center" vertical="center"/>
    </xf>
    <xf numFmtId="0" fontId="29" fillId="7" borderId="0" xfId="0" applyFont="1" applyFill="1" applyAlignment="1">
      <alignment horizontal="center" vertical="center"/>
    </xf>
    <xf numFmtId="0" fontId="29" fillId="0" borderId="0" xfId="0" applyFont="1" applyAlignment="1">
      <alignment horizontal="center" vertical="center"/>
    </xf>
    <xf numFmtId="0" fontId="48" fillId="0" borderId="0" xfId="0" applyFont="1" applyAlignment="1">
      <alignment horizontal="right" vertical="center"/>
    </xf>
    <xf numFmtId="0" fontId="32" fillId="12" borderId="18" xfId="0" applyFont="1" applyFill="1" applyBorder="1" applyAlignment="1">
      <alignment horizontal="center" vertical="center" wrapText="1"/>
    </xf>
    <xf numFmtId="0" fontId="32" fillId="12" borderId="20" xfId="0" applyFont="1" applyFill="1" applyBorder="1" applyAlignment="1">
      <alignment horizontal="center" vertical="center" wrapText="1"/>
    </xf>
    <xf numFmtId="0" fontId="32" fillId="12" borderId="25" xfId="0" applyFont="1" applyFill="1" applyBorder="1" applyAlignment="1">
      <alignment horizontal="center" vertical="center" wrapText="1"/>
    </xf>
    <xf numFmtId="0" fontId="37" fillId="13" borderId="19" xfId="0" applyFont="1" applyFill="1" applyBorder="1" applyAlignment="1">
      <alignment horizontal="center" vertical="center"/>
    </xf>
    <xf numFmtId="0" fontId="37" fillId="13" borderId="0" xfId="0" applyFont="1" applyFill="1" applyBorder="1" applyAlignment="1">
      <alignment horizontal="center" vertical="center"/>
    </xf>
    <xf numFmtId="0" fontId="41" fillId="13" borderId="9" xfId="0" applyFont="1" applyFill="1" applyBorder="1" applyAlignment="1">
      <alignment horizontal="center" vertical="center" textRotation="255" wrapText="1"/>
    </xf>
    <xf numFmtId="0" fontId="41" fillId="13" borderId="19" xfId="0" applyFont="1" applyFill="1" applyBorder="1" applyAlignment="1">
      <alignment horizontal="center" vertical="center" textRotation="255" wrapText="1"/>
    </xf>
    <xf numFmtId="0" fontId="52" fillId="13" borderId="41" xfId="0" applyFont="1" applyFill="1" applyBorder="1" applyAlignment="1">
      <alignment horizontal="center" vertical="center" textRotation="255" wrapText="1"/>
    </xf>
    <xf numFmtId="0" fontId="52" fillId="13" borderId="42" xfId="0" applyFont="1" applyFill="1" applyBorder="1" applyAlignment="1">
      <alignment horizontal="center" vertical="center" textRotation="255" wrapText="1"/>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50" fillId="13" borderId="9" xfId="0" applyFont="1" applyFill="1" applyBorder="1" applyAlignment="1">
      <alignment horizontal="center" vertical="center" textRotation="255" wrapText="1"/>
    </xf>
    <xf numFmtId="0" fontId="50" fillId="13" borderId="19" xfId="0" applyFont="1" applyFill="1" applyBorder="1" applyAlignment="1">
      <alignment horizontal="center" vertical="center" textRotation="255" wrapText="1"/>
    </xf>
    <xf numFmtId="0" fontId="51" fillId="13" borderId="41" xfId="0" applyFont="1" applyFill="1" applyBorder="1" applyAlignment="1">
      <alignment horizontal="center" vertical="center" textRotation="255" wrapText="1"/>
    </xf>
    <xf numFmtId="0" fontId="54" fillId="13" borderId="42" xfId="0" applyFont="1" applyFill="1" applyBorder="1" applyAlignment="1">
      <alignment horizontal="center" vertical="center" textRotation="255" wrapText="1"/>
    </xf>
    <xf numFmtId="0" fontId="27" fillId="13" borderId="19" xfId="0" applyFont="1" applyFill="1" applyBorder="1" applyAlignment="1">
      <alignment horizontal="center" vertical="center"/>
    </xf>
    <xf numFmtId="0" fontId="27" fillId="13" borderId="0" xfId="0" applyFont="1" applyFill="1" applyBorder="1" applyAlignment="1">
      <alignment horizontal="center" vertical="center"/>
    </xf>
    <xf numFmtId="0" fontId="32" fillId="12" borderId="6"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53" fillId="13" borderId="41" xfId="0" applyFont="1" applyFill="1" applyBorder="1" applyAlignment="1">
      <alignment horizontal="center" vertical="center" textRotation="255" wrapText="1"/>
    </xf>
    <xf numFmtId="0" fontId="53" fillId="13" borderId="42" xfId="0" applyFont="1" applyFill="1" applyBorder="1" applyAlignment="1">
      <alignment horizontal="center" vertical="center" textRotation="255" wrapText="1"/>
    </xf>
    <xf numFmtId="0" fontId="51" fillId="13" borderId="42" xfId="0" applyFont="1" applyFill="1" applyBorder="1" applyAlignment="1">
      <alignment horizontal="center" vertical="center" textRotation="255" wrapText="1"/>
    </xf>
    <xf numFmtId="0" fontId="27" fillId="12" borderId="28" xfId="0" applyFont="1" applyFill="1" applyBorder="1" applyAlignment="1">
      <alignment horizontal="center" vertical="center"/>
    </xf>
    <xf numFmtId="0" fontId="27" fillId="12" borderId="29" xfId="0" applyFont="1" applyFill="1" applyBorder="1" applyAlignment="1">
      <alignment horizontal="center" vertical="center"/>
    </xf>
    <xf numFmtId="0" fontId="0" fillId="0" borderId="0" xfId="0" applyAlignment="1">
      <alignment vertical="center"/>
    </xf>
    <xf numFmtId="0" fontId="27" fillId="12" borderId="2" xfId="0" applyFont="1" applyFill="1" applyBorder="1" applyAlignment="1">
      <alignment horizontal="center" vertical="center"/>
    </xf>
    <xf numFmtId="0" fontId="41" fillId="13" borderId="4" xfId="0" applyFont="1" applyFill="1" applyBorder="1" applyAlignment="1">
      <alignment horizontal="center" vertical="center" textRotation="255" wrapText="1"/>
    </xf>
    <xf numFmtId="0" fontId="50" fillId="13" borderId="3" xfId="0" applyFont="1" applyFill="1" applyBorder="1" applyAlignment="1">
      <alignment horizontal="center" vertical="center" textRotation="255" wrapText="1"/>
    </xf>
    <xf numFmtId="0" fontId="50" fillId="13" borderId="4" xfId="0" applyFont="1" applyFill="1" applyBorder="1" applyAlignment="1">
      <alignment horizontal="center" vertical="center" textRotation="255" wrapText="1"/>
    </xf>
    <xf numFmtId="0" fontId="38" fillId="9" borderId="17" xfId="0" applyFont="1" applyFill="1" applyBorder="1" applyAlignment="1">
      <alignment horizontal="center" vertical="center"/>
    </xf>
    <xf numFmtId="0" fontId="27" fillId="10" borderId="1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99FF99"/>
      <color rgb="FF99FF66"/>
      <color rgb="FF66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6</xdr:row>
      <xdr:rowOff>116541</xdr:rowOff>
    </xdr:from>
    <xdr:to>
      <xdr:col>12</xdr:col>
      <xdr:colOff>381000</xdr:colOff>
      <xdr:row>21</xdr:row>
      <xdr:rowOff>233082</xdr:rowOff>
    </xdr:to>
    <xdr:sp macro="" textlink="">
      <xdr:nvSpPr>
        <xdr:cNvPr id="2" name="角丸四角形 1"/>
        <xdr:cNvSpPr/>
      </xdr:nvSpPr>
      <xdr:spPr>
        <a:xfrm>
          <a:off x="824752" y="1024217"/>
          <a:ext cx="10145807" cy="3814483"/>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27</xdr:row>
      <xdr:rowOff>215152</xdr:rowOff>
    </xdr:from>
    <xdr:to>
      <xdr:col>5</xdr:col>
      <xdr:colOff>672354</xdr:colOff>
      <xdr:row>29</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27</xdr:row>
      <xdr:rowOff>127748</xdr:rowOff>
    </xdr:from>
    <xdr:to>
      <xdr:col>11</xdr:col>
      <xdr:colOff>477370</xdr:colOff>
      <xdr:row>29</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567016</xdr:colOff>
      <xdr:row>30</xdr:row>
      <xdr:rowOff>56029</xdr:rowOff>
    </xdr:from>
    <xdr:to>
      <xdr:col>12</xdr:col>
      <xdr:colOff>324972</xdr:colOff>
      <xdr:row>31</xdr:row>
      <xdr:rowOff>235322</xdr:rowOff>
    </xdr:to>
    <xdr:sp macro="" textlink="">
      <xdr:nvSpPr>
        <xdr:cNvPr id="8" name="円形吹き出し 7"/>
        <xdr:cNvSpPr/>
      </xdr:nvSpPr>
      <xdr:spPr>
        <a:xfrm>
          <a:off x="9576545" y="7362264"/>
          <a:ext cx="1337986" cy="425823"/>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412376</xdr:colOff>
      <xdr:row>25</xdr:row>
      <xdr:rowOff>336176</xdr:rowOff>
    </xdr:from>
    <xdr:to>
      <xdr:col>1</xdr:col>
      <xdr:colOff>215152</xdr:colOff>
      <xdr:row>27</xdr:row>
      <xdr:rowOff>199464</xdr:rowOff>
    </xdr:to>
    <xdr:sp macro="" textlink="">
      <xdr:nvSpPr>
        <xdr:cNvPr id="9" name="円形吹き出し 8"/>
        <xdr:cNvSpPr/>
      </xdr:nvSpPr>
      <xdr:spPr>
        <a:xfrm>
          <a:off x="412376" y="6342529"/>
          <a:ext cx="1382805" cy="502023"/>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1059180</xdr:colOff>
      <xdr:row>16</xdr:row>
      <xdr:rowOff>106680</xdr:rowOff>
    </xdr:from>
    <xdr:to>
      <xdr:col>2</xdr:col>
      <xdr:colOff>1516380</xdr:colOff>
      <xdr:row>16</xdr:row>
      <xdr:rowOff>358140</xdr:rowOff>
    </xdr:to>
    <xdr:sp macro="" textlink="">
      <xdr:nvSpPr>
        <xdr:cNvPr id="9" name="テキスト ボックス 8"/>
        <xdr:cNvSpPr txBox="1"/>
      </xdr:nvSpPr>
      <xdr:spPr>
        <a:xfrm>
          <a:off x="3230880" y="28194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1074420</xdr:colOff>
      <xdr:row>17</xdr:row>
      <xdr:rowOff>106680</xdr:rowOff>
    </xdr:from>
    <xdr:to>
      <xdr:col>2</xdr:col>
      <xdr:colOff>1531620</xdr:colOff>
      <xdr:row>17</xdr:row>
      <xdr:rowOff>358140</xdr:rowOff>
    </xdr:to>
    <xdr:sp macro="" textlink="">
      <xdr:nvSpPr>
        <xdr:cNvPr id="10" name="テキスト ボックス 9"/>
        <xdr:cNvSpPr txBox="1"/>
      </xdr:nvSpPr>
      <xdr:spPr>
        <a:xfrm>
          <a:off x="3246120" y="32004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1074420</xdr:colOff>
      <xdr:row>18</xdr:row>
      <xdr:rowOff>152400</xdr:rowOff>
    </xdr:from>
    <xdr:to>
      <xdr:col>2</xdr:col>
      <xdr:colOff>1531620</xdr:colOff>
      <xdr:row>19</xdr:row>
      <xdr:rowOff>0</xdr:rowOff>
    </xdr:to>
    <xdr:sp macro="" textlink="">
      <xdr:nvSpPr>
        <xdr:cNvPr id="12" name="テキスト ボックス 11"/>
        <xdr:cNvSpPr txBox="1"/>
      </xdr:nvSpPr>
      <xdr:spPr>
        <a:xfrm>
          <a:off x="3246120" y="362712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1082040</xdr:colOff>
      <xdr:row>19</xdr:row>
      <xdr:rowOff>99060</xdr:rowOff>
    </xdr:from>
    <xdr:to>
      <xdr:col>2</xdr:col>
      <xdr:colOff>1539240</xdr:colOff>
      <xdr:row>19</xdr:row>
      <xdr:rowOff>350520</xdr:rowOff>
    </xdr:to>
    <xdr:sp macro="" textlink="">
      <xdr:nvSpPr>
        <xdr:cNvPr id="14" name="テキスト ボックス 13"/>
        <xdr:cNvSpPr txBox="1"/>
      </xdr:nvSpPr>
      <xdr:spPr>
        <a:xfrm>
          <a:off x="3253740" y="43357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20</xdr:row>
      <xdr:rowOff>114300</xdr:rowOff>
    </xdr:from>
    <xdr:to>
      <xdr:col>2</xdr:col>
      <xdr:colOff>1554480</xdr:colOff>
      <xdr:row>20</xdr:row>
      <xdr:rowOff>365760</xdr:rowOff>
    </xdr:to>
    <xdr:sp macro="" textlink="">
      <xdr:nvSpPr>
        <xdr:cNvPr id="15" name="テキスト ボックス 14"/>
        <xdr:cNvSpPr txBox="1"/>
      </xdr:nvSpPr>
      <xdr:spPr>
        <a:xfrm>
          <a:off x="3268980" y="511302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21</xdr:row>
      <xdr:rowOff>121920</xdr:rowOff>
    </xdr:from>
    <xdr:to>
      <xdr:col>2</xdr:col>
      <xdr:colOff>1554480</xdr:colOff>
      <xdr:row>21</xdr:row>
      <xdr:rowOff>373380</xdr:rowOff>
    </xdr:to>
    <xdr:sp macro="" textlink="">
      <xdr:nvSpPr>
        <xdr:cNvPr id="16" name="テキスト ボックス 15"/>
        <xdr:cNvSpPr txBox="1"/>
      </xdr:nvSpPr>
      <xdr:spPr>
        <a:xfrm>
          <a:off x="3268980" y="55016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27</xdr:row>
      <xdr:rowOff>7620</xdr:rowOff>
    </xdr:from>
    <xdr:to>
      <xdr:col>2</xdr:col>
      <xdr:colOff>1424940</xdr:colOff>
      <xdr:row>28</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24</xdr:row>
      <xdr:rowOff>121920</xdr:rowOff>
    </xdr:from>
    <xdr:to>
      <xdr:col>2</xdr:col>
      <xdr:colOff>1554480</xdr:colOff>
      <xdr:row>24</xdr:row>
      <xdr:rowOff>373380</xdr:rowOff>
    </xdr:to>
    <xdr:sp macro="" textlink="">
      <xdr:nvSpPr>
        <xdr:cNvPr id="13" name="テキスト ボックス 12"/>
        <xdr:cNvSpPr txBox="1"/>
      </xdr:nvSpPr>
      <xdr:spPr>
        <a:xfrm>
          <a:off x="3507105" y="582739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1106805</xdr:colOff>
      <xdr:row>22</xdr:row>
      <xdr:rowOff>100965</xdr:rowOff>
    </xdr:from>
    <xdr:to>
      <xdr:col>2</xdr:col>
      <xdr:colOff>1564005</xdr:colOff>
      <xdr:row>22</xdr:row>
      <xdr:rowOff>352425</xdr:rowOff>
    </xdr:to>
    <xdr:sp macro="" textlink="">
      <xdr:nvSpPr>
        <xdr:cNvPr id="18" name="テキスト ボックス 17"/>
        <xdr:cNvSpPr txBox="1"/>
      </xdr:nvSpPr>
      <xdr:spPr>
        <a:xfrm>
          <a:off x="3516630" y="63398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23</xdr:row>
      <xdr:rowOff>81915</xdr:rowOff>
    </xdr:from>
    <xdr:to>
      <xdr:col>2</xdr:col>
      <xdr:colOff>1554480</xdr:colOff>
      <xdr:row>23</xdr:row>
      <xdr:rowOff>333375</xdr:rowOff>
    </xdr:to>
    <xdr:sp macro="" textlink="">
      <xdr:nvSpPr>
        <xdr:cNvPr id="19" name="テキスト ボックス 18"/>
        <xdr:cNvSpPr txBox="1"/>
      </xdr:nvSpPr>
      <xdr:spPr>
        <a:xfrm>
          <a:off x="3507105" y="670179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ocp.chiba-u.jp/education/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A1:O96"/>
  <sheetViews>
    <sheetView tabSelected="1" zoomScale="85" zoomScaleNormal="85" workbookViewId="0">
      <selection activeCell="E44" sqref="E44"/>
    </sheetView>
  </sheetViews>
  <sheetFormatPr defaultColWidth="0" defaultRowHeight="13.5" zeroHeight="1" x14ac:dyDescent="0.15"/>
  <cols>
    <col min="1" max="1" width="20.75" style="7"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7" customWidth="1"/>
    <col min="14" max="14" width="5.75" style="9" customWidth="1"/>
    <col min="15" max="15" width="0" hidden="1" customWidth="1"/>
    <col min="16" max="16384" width="8.875" hidden="1"/>
  </cols>
  <sheetData>
    <row r="1" spans="1:14" x14ac:dyDescent="0.15">
      <c r="M1" s="150" t="s">
        <v>44</v>
      </c>
      <c r="N1" s="150"/>
    </row>
    <row r="2" spans="1:14" x14ac:dyDescent="0.15">
      <c r="M2" s="150"/>
      <c r="N2" s="150"/>
    </row>
    <row r="3" spans="1:14" x14ac:dyDescent="0.15">
      <c r="M3" s="64"/>
      <c r="N3" s="64"/>
    </row>
    <row r="4" spans="1:14" ht="25.5" x14ac:dyDescent="0.15">
      <c r="B4" s="16" t="s">
        <v>36</v>
      </c>
      <c r="C4" s="7"/>
      <c r="D4" s="10"/>
      <c r="E4" s="10"/>
      <c r="F4" s="7"/>
      <c r="G4" s="7"/>
      <c r="H4" s="10"/>
      <c r="I4" s="10"/>
      <c r="J4" s="10"/>
      <c r="K4" s="10"/>
      <c r="L4" s="7"/>
      <c r="M4" s="150"/>
      <c r="N4" s="150"/>
    </row>
    <row r="5" spans="1:14" ht="19.899999999999999" customHeight="1" x14ac:dyDescent="0.15">
      <c r="B5" s="46" t="s">
        <v>75</v>
      </c>
      <c r="C5" s="7"/>
      <c r="D5" s="10"/>
      <c r="E5" s="10"/>
      <c r="F5" s="7"/>
      <c r="G5" s="7"/>
      <c r="H5" s="10"/>
      <c r="I5" s="10"/>
      <c r="J5" s="10"/>
      <c r="K5" s="10"/>
      <c r="L5" s="7"/>
    </row>
    <row r="6" spans="1:14" ht="19.899999999999999" customHeight="1" x14ac:dyDescent="0.15">
      <c r="B6" s="46"/>
      <c r="C6" s="7"/>
      <c r="D6" s="10"/>
      <c r="E6" s="10"/>
      <c r="F6" s="7"/>
      <c r="G6" s="7"/>
      <c r="H6" s="10"/>
      <c r="I6" s="10"/>
      <c r="J6" s="10"/>
      <c r="K6" s="10"/>
      <c r="L6" s="7"/>
    </row>
    <row r="7" spans="1:14" ht="19.899999999999999" customHeight="1" x14ac:dyDescent="0.15">
      <c r="B7" s="7"/>
      <c r="C7" s="7"/>
      <c r="D7" s="10"/>
      <c r="E7" s="10"/>
      <c r="F7" s="7"/>
      <c r="G7" s="7"/>
      <c r="H7" s="10"/>
      <c r="I7" s="10"/>
      <c r="J7" s="10"/>
      <c r="K7" s="10"/>
      <c r="L7" s="7"/>
    </row>
    <row r="8" spans="1:14" s="40" customFormat="1" ht="19.899999999999999" customHeight="1" x14ac:dyDescent="0.15">
      <c r="A8" s="36" t="s">
        <v>32</v>
      </c>
      <c r="B8" s="9" t="s">
        <v>31</v>
      </c>
      <c r="C8" s="14"/>
      <c r="D8" s="37"/>
      <c r="E8" s="37"/>
      <c r="F8" s="38"/>
      <c r="G8" s="38"/>
      <c r="H8" s="39"/>
      <c r="I8" s="39"/>
      <c r="J8" s="39"/>
      <c r="K8" s="39"/>
      <c r="L8" s="38"/>
      <c r="M8" s="38"/>
      <c r="N8" s="14"/>
    </row>
    <row r="9" spans="1:14" ht="19.899999999999999" customHeight="1" x14ac:dyDescent="0.15">
      <c r="A9" s="35" t="s">
        <v>33</v>
      </c>
      <c r="B9" s="13" t="s">
        <v>76</v>
      </c>
      <c r="C9" s="13"/>
      <c r="D9" s="42"/>
      <c r="E9" s="42"/>
      <c r="F9" s="43"/>
      <c r="G9" s="43"/>
      <c r="H9" s="44"/>
      <c r="I9" s="44"/>
      <c r="J9" s="44"/>
      <c r="K9" s="44"/>
      <c r="L9" s="43"/>
    </row>
    <row r="10" spans="1:14" s="45" customFormat="1" ht="19.899999999999999" customHeight="1" x14ac:dyDescent="0.15">
      <c r="A10" s="41"/>
      <c r="B10" s="18" t="s">
        <v>77</v>
      </c>
      <c r="C10" s="18"/>
      <c r="D10" s="62"/>
      <c r="E10" s="62"/>
      <c r="F10" s="19"/>
      <c r="G10" s="19"/>
      <c r="H10" s="10"/>
      <c r="I10" s="10"/>
      <c r="J10" s="10"/>
      <c r="K10" s="10"/>
      <c r="L10" s="19"/>
      <c r="M10" s="43"/>
      <c r="N10" s="13"/>
    </row>
    <row r="11" spans="1:14" s="20" customFormat="1" ht="19.899999999999999" customHeight="1" x14ac:dyDescent="0.15">
      <c r="A11" s="35"/>
      <c r="B11" s="18" t="s">
        <v>78</v>
      </c>
      <c r="C11" s="18"/>
      <c r="D11" s="62"/>
      <c r="E11" s="62"/>
      <c r="F11" s="19"/>
      <c r="G11" s="19"/>
      <c r="H11" s="10"/>
      <c r="I11" s="10"/>
      <c r="J11" s="10"/>
      <c r="K11" s="10"/>
      <c r="L11" s="19"/>
      <c r="M11" s="19"/>
      <c r="N11" s="18"/>
    </row>
    <row r="12" spans="1:14" s="20" customFormat="1" ht="19.899999999999999" customHeight="1" x14ac:dyDescent="0.15">
      <c r="A12" s="35"/>
      <c r="B12" s="18" t="s">
        <v>79</v>
      </c>
      <c r="C12" s="18"/>
      <c r="D12" s="62"/>
      <c r="E12" s="62"/>
      <c r="F12" s="87" t="s">
        <v>109</v>
      </c>
      <c r="G12" s="61"/>
      <c r="H12" s="61"/>
      <c r="I12" s="61"/>
      <c r="J12" s="61"/>
      <c r="K12" s="61"/>
      <c r="L12" s="61"/>
      <c r="M12" s="19"/>
      <c r="N12" s="18"/>
    </row>
    <row r="13" spans="1:14" s="20" customFormat="1" ht="19.899999999999999" customHeight="1" x14ac:dyDescent="0.15">
      <c r="A13" s="35"/>
      <c r="B13" s="151"/>
      <c r="C13" s="151"/>
      <c r="D13" s="151"/>
      <c r="E13" s="151"/>
      <c r="F13" s="151"/>
      <c r="G13" s="151"/>
      <c r="H13" s="151"/>
      <c r="I13" s="151"/>
      <c r="J13" s="151"/>
      <c r="K13" s="151"/>
      <c r="L13" s="151"/>
      <c r="M13" s="19"/>
      <c r="N13" s="18"/>
    </row>
    <row r="14" spans="1:14" ht="19.899999999999999" customHeight="1" x14ac:dyDescent="0.15">
      <c r="A14" s="15" t="s">
        <v>16</v>
      </c>
      <c r="B14" s="13" t="s">
        <v>68</v>
      </c>
      <c r="C14" s="9"/>
      <c r="D14" s="12"/>
      <c r="E14" s="12"/>
      <c r="F14" s="7"/>
      <c r="G14" s="7"/>
      <c r="H14" s="10"/>
      <c r="I14" s="10"/>
      <c r="J14" s="10"/>
      <c r="K14" s="10"/>
      <c r="L14" s="7"/>
    </row>
    <row r="15" spans="1:14" ht="19.899999999999999" customHeight="1" x14ac:dyDescent="0.15">
      <c r="B15" s="9" t="s">
        <v>25</v>
      </c>
      <c r="C15" s="9"/>
      <c r="D15" s="12"/>
      <c r="E15" s="12"/>
      <c r="F15" s="7"/>
      <c r="G15" s="7"/>
      <c r="H15" s="10"/>
      <c r="I15" s="10"/>
      <c r="J15" s="10"/>
      <c r="K15" s="10"/>
      <c r="L15" s="7"/>
    </row>
    <row r="16" spans="1:14" ht="19.899999999999999" customHeight="1" x14ac:dyDescent="0.15">
      <c r="B16" s="14" t="s">
        <v>20</v>
      </c>
      <c r="C16" s="9"/>
      <c r="D16" s="12"/>
      <c r="E16" s="12"/>
      <c r="F16" s="7"/>
      <c r="G16" s="7"/>
      <c r="H16" s="10"/>
      <c r="I16" s="10"/>
      <c r="J16" s="10"/>
      <c r="K16" s="10"/>
      <c r="L16" s="7"/>
    </row>
    <row r="17" spans="1:14" s="20" customFormat="1" ht="19.899999999999999" customHeight="1" x14ac:dyDescent="0.15">
      <c r="A17" s="17" t="s">
        <v>17</v>
      </c>
      <c r="B17" s="18" t="s">
        <v>26</v>
      </c>
      <c r="C17" s="19"/>
      <c r="D17" s="10"/>
      <c r="E17" s="10"/>
      <c r="F17" s="19"/>
      <c r="G17" s="19"/>
      <c r="H17" s="10"/>
      <c r="I17" s="10"/>
      <c r="J17" s="10"/>
      <c r="K17" s="10"/>
      <c r="L17" s="19"/>
      <c r="M17" s="19"/>
      <c r="N17" s="18"/>
    </row>
    <row r="18" spans="1:14" s="20" customFormat="1" ht="19.899999999999999" customHeight="1" x14ac:dyDescent="0.15">
      <c r="A18" s="17" t="s">
        <v>18</v>
      </c>
      <c r="B18" s="18" t="s">
        <v>34</v>
      </c>
      <c r="C18" s="19"/>
      <c r="D18" s="10"/>
      <c r="E18" s="10"/>
      <c r="F18" s="19"/>
      <c r="G18" s="19"/>
      <c r="H18" s="10"/>
      <c r="I18" s="10"/>
      <c r="J18" s="10"/>
      <c r="K18" s="10"/>
      <c r="L18" s="19"/>
      <c r="M18" s="19"/>
      <c r="N18" s="18"/>
    </row>
    <row r="19" spans="1:14" ht="19.899999999999999" customHeight="1" x14ac:dyDescent="0.15">
      <c r="A19" s="17" t="s">
        <v>19</v>
      </c>
      <c r="B19" s="9" t="s">
        <v>80</v>
      </c>
      <c r="C19" s="7"/>
      <c r="D19" s="10"/>
      <c r="E19" s="10"/>
      <c r="F19" s="7"/>
      <c r="G19" s="7"/>
      <c r="H19" s="10"/>
      <c r="I19" s="10"/>
      <c r="J19" s="10"/>
      <c r="K19" s="10"/>
      <c r="L19" s="7"/>
    </row>
    <row r="20" spans="1:14" ht="19.899999999999999" customHeight="1" x14ac:dyDescent="0.15">
      <c r="B20" s="14" t="s">
        <v>69</v>
      </c>
      <c r="C20" s="7"/>
      <c r="D20" s="10"/>
      <c r="E20" s="10"/>
      <c r="F20" s="7"/>
      <c r="G20" s="7"/>
      <c r="H20" s="10"/>
      <c r="I20" s="10"/>
      <c r="J20" s="10"/>
      <c r="K20" s="10"/>
      <c r="L20" s="7"/>
    </row>
    <row r="21" spans="1:14" ht="19.899999999999999" customHeight="1" x14ac:dyDescent="0.15">
      <c r="A21" s="35" t="s">
        <v>42</v>
      </c>
      <c r="B21" s="9" t="s">
        <v>35</v>
      </c>
      <c r="C21" s="9"/>
      <c r="D21" s="12"/>
      <c r="E21" s="12"/>
      <c r="F21" s="7"/>
      <c r="G21" s="7"/>
      <c r="H21" s="10"/>
      <c r="I21" s="10"/>
      <c r="J21" s="10"/>
      <c r="K21" s="10"/>
      <c r="L21" s="7"/>
    </row>
    <row r="22" spans="1:14" ht="19.899999999999999" customHeight="1" x14ac:dyDescent="0.15">
      <c r="B22" s="14"/>
      <c r="C22" s="7"/>
      <c r="D22" s="10"/>
      <c r="E22" s="10"/>
      <c r="F22" s="7"/>
      <c r="G22" s="7"/>
      <c r="H22" s="10"/>
      <c r="I22" s="10"/>
      <c r="J22" s="10"/>
      <c r="K22" s="10"/>
      <c r="L22" s="7"/>
    </row>
    <row r="23" spans="1:14" ht="19.899999999999999" customHeight="1" x14ac:dyDescent="0.15">
      <c r="B23" s="7"/>
      <c r="C23" s="7"/>
      <c r="D23" s="10"/>
      <c r="E23" s="10"/>
      <c r="F23" s="7"/>
      <c r="G23" s="7"/>
      <c r="H23" s="10"/>
      <c r="I23" s="10"/>
      <c r="J23" s="10"/>
      <c r="K23" s="10"/>
      <c r="L23" s="7"/>
    </row>
    <row r="24" spans="1:14" ht="19.899999999999999" customHeight="1" x14ac:dyDescent="0.15">
      <c r="B24" s="7"/>
      <c r="C24" s="7"/>
      <c r="D24" s="10"/>
      <c r="E24" s="10"/>
      <c r="F24" s="7"/>
      <c r="G24" s="7"/>
      <c r="H24" s="10"/>
      <c r="I24" s="10"/>
      <c r="J24" s="10"/>
      <c r="K24" s="10"/>
      <c r="L24" s="7"/>
    </row>
    <row r="25" spans="1:14" ht="19.899999999999999" customHeight="1" x14ac:dyDescent="0.15">
      <c r="B25" s="7"/>
      <c r="C25" s="7"/>
      <c r="D25" s="10"/>
      <c r="E25" s="10"/>
      <c r="F25" s="7"/>
      <c r="G25" s="7"/>
      <c r="H25" s="10"/>
      <c r="I25" s="10"/>
      <c r="J25" s="10"/>
      <c r="K25" s="10"/>
      <c r="L25" s="7"/>
    </row>
    <row r="26" spans="1:14" s="1" customFormat="1" ht="27.95" customHeight="1" x14ac:dyDescent="0.15">
      <c r="A26" s="10"/>
      <c r="B26" s="143"/>
      <c r="C26" s="143"/>
      <c r="D26" s="132" t="s">
        <v>2</v>
      </c>
      <c r="E26" s="132" t="s">
        <v>0</v>
      </c>
      <c r="F26" s="132" t="s">
        <v>3</v>
      </c>
      <c r="G26" s="133" t="s">
        <v>22</v>
      </c>
      <c r="H26" s="132" t="s">
        <v>13</v>
      </c>
      <c r="I26" s="132" t="s">
        <v>4</v>
      </c>
      <c r="J26" s="132" t="s">
        <v>6</v>
      </c>
      <c r="K26" s="132" t="s">
        <v>7</v>
      </c>
      <c r="L26" s="132" t="s">
        <v>1</v>
      </c>
      <c r="M26" s="134" t="s">
        <v>24</v>
      </c>
      <c r="N26" s="133" t="s">
        <v>23</v>
      </c>
    </row>
    <row r="27" spans="1:14" ht="23.1" customHeight="1" x14ac:dyDescent="0.15">
      <c r="B27" s="152" t="s">
        <v>27</v>
      </c>
      <c r="C27" s="144" t="s">
        <v>45</v>
      </c>
      <c r="D27" s="138" t="s">
        <v>14</v>
      </c>
      <c r="E27" s="138" t="s">
        <v>82</v>
      </c>
      <c r="F27" s="139" t="s">
        <v>46</v>
      </c>
      <c r="G27" s="138">
        <v>1</v>
      </c>
      <c r="H27" s="138">
        <v>2015</v>
      </c>
      <c r="I27" s="138" t="s">
        <v>5</v>
      </c>
      <c r="J27" s="138" t="s">
        <v>47</v>
      </c>
      <c r="K27" s="138">
        <v>4</v>
      </c>
      <c r="L27" s="139" t="s">
        <v>67</v>
      </c>
      <c r="M27" s="138" t="s">
        <v>21</v>
      </c>
      <c r="N27" s="138">
        <f>IF(M27="済",G27)</f>
        <v>1</v>
      </c>
    </row>
    <row r="28" spans="1:14" ht="23.1" customHeight="1" x14ac:dyDescent="0.15">
      <c r="B28" s="153"/>
      <c r="C28" s="145"/>
      <c r="D28" s="137">
        <v>1</v>
      </c>
      <c r="E28" s="135"/>
      <c r="F28" s="136"/>
      <c r="G28" s="135"/>
      <c r="H28" s="135"/>
      <c r="I28" s="135"/>
      <c r="J28" s="135"/>
      <c r="K28" s="135"/>
      <c r="L28" s="135"/>
      <c r="M28" s="135"/>
      <c r="N28" s="135" t="str">
        <f>IF(M28="済",G28,"-")</f>
        <v>-</v>
      </c>
    </row>
    <row r="29" spans="1:14" ht="23.1" customHeight="1" x14ac:dyDescent="0.15">
      <c r="B29" s="153"/>
      <c r="C29" s="145"/>
      <c r="D29" s="137">
        <v>2</v>
      </c>
      <c r="E29" s="135"/>
      <c r="F29" s="136"/>
      <c r="G29" s="135"/>
      <c r="H29" s="135"/>
      <c r="I29" s="135"/>
      <c r="J29" s="135"/>
      <c r="K29" s="135"/>
      <c r="L29" s="135"/>
      <c r="M29" s="135"/>
      <c r="N29" s="135" t="str">
        <f t="shared" ref="N29:N42" si="0">IF(M29="済",G29,"-")</f>
        <v>-</v>
      </c>
    </row>
    <row r="30" spans="1:14" ht="23.1" customHeight="1" x14ac:dyDescent="0.15">
      <c r="B30" s="153"/>
      <c r="C30" s="145"/>
      <c r="D30" s="137">
        <v>3</v>
      </c>
      <c r="E30" s="135"/>
      <c r="F30" s="136"/>
      <c r="G30" s="135"/>
      <c r="H30" s="135"/>
      <c r="I30" s="135"/>
      <c r="J30" s="135"/>
      <c r="K30" s="135"/>
      <c r="L30" s="135"/>
      <c r="M30" s="135"/>
      <c r="N30" s="135" t="str">
        <f t="shared" si="0"/>
        <v>-</v>
      </c>
    </row>
    <row r="31" spans="1:14" ht="23.1" customHeight="1" x14ac:dyDescent="0.15">
      <c r="B31" s="153"/>
      <c r="C31" s="145"/>
      <c r="D31" s="137">
        <v>4</v>
      </c>
      <c r="E31" s="135"/>
      <c r="F31" s="136"/>
      <c r="G31" s="135"/>
      <c r="H31" s="135"/>
      <c r="I31" s="135"/>
      <c r="J31" s="135"/>
      <c r="K31" s="135"/>
      <c r="L31" s="135"/>
      <c r="M31" s="135"/>
      <c r="N31" s="135" t="str">
        <f t="shared" si="0"/>
        <v>-</v>
      </c>
    </row>
    <row r="32" spans="1:14" ht="23.1" customHeight="1" x14ac:dyDescent="0.15">
      <c r="B32" s="153"/>
      <c r="C32" s="145"/>
      <c r="D32" s="137">
        <v>5</v>
      </c>
      <c r="E32" s="135"/>
      <c r="F32" s="136"/>
      <c r="G32" s="135"/>
      <c r="H32" s="135"/>
      <c r="I32" s="135"/>
      <c r="J32" s="135"/>
      <c r="K32" s="135"/>
      <c r="L32" s="135"/>
      <c r="M32" s="135"/>
      <c r="N32" s="135" t="str">
        <f t="shared" si="0"/>
        <v>-</v>
      </c>
    </row>
    <row r="33" spans="2:14" ht="19.899999999999999" hidden="1" customHeight="1" x14ac:dyDescent="0.15">
      <c r="B33" s="153"/>
      <c r="C33" s="146"/>
      <c r="D33" s="27">
        <v>6</v>
      </c>
      <c r="E33" s="24"/>
      <c r="F33" s="23"/>
      <c r="G33" s="24"/>
      <c r="H33" s="24"/>
      <c r="I33" s="24"/>
      <c r="J33" s="24"/>
      <c r="K33" s="24"/>
      <c r="L33" s="24"/>
      <c r="M33" s="24"/>
      <c r="N33" s="24" t="str">
        <f t="shared" si="0"/>
        <v>-</v>
      </c>
    </row>
    <row r="34" spans="2:14" ht="19.899999999999999" hidden="1" customHeight="1" x14ac:dyDescent="0.15">
      <c r="B34" s="153"/>
      <c r="C34" s="146"/>
      <c r="D34" s="28">
        <v>7</v>
      </c>
      <c r="E34" s="25"/>
      <c r="F34" s="23"/>
      <c r="G34" s="24"/>
      <c r="H34" s="25"/>
      <c r="I34" s="24"/>
      <c r="J34" s="24"/>
      <c r="K34" s="24"/>
      <c r="L34" s="24"/>
      <c r="M34" s="25"/>
      <c r="N34" s="24" t="str">
        <f t="shared" si="0"/>
        <v>-</v>
      </c>
    </row>
    <row r="35" spans="2:14" ht="19.899999999999999" hidden="1" customHeight="1" x14ac:dyDescent="0.15">
      <c r="B35" s="153"/>
      <c r="C35" s="146"/>
      <c r="D35" s="28">
        <v>8</v>
      </c>
      <c r="E35" s="25"/>
      <c r="F35" s="23"/>
      <c r="G35" s="24"/>
      <c r="H35" s="25"/>
      <c r="I35" s="24"/>
      <c r="J35" s="24"/>
      <c r="K35" s="24"/>
      <c r="L35" s="24"/>
      <c r="M35" s="25"/>
      <c r="N35" s="24" t="str">
        <f t="shared" si="0"/>
        <v>-</v>
      </c>
    </row>
    <row r="36" spans="2:14" ht="19.899999999999999" hidden="1" customHeight="1" x14ac:dyDescent="0.15">
      <c r="B36" s="153"/>
      <c r="C36" s="146"/>
      <c r="D36" s="28">
        <v>9</v>
      </c>
      <c r="E36" s="25"/>
      <c r="F36" s="23"/>
      <c r="G36" s="24"/>
      <c r="H36" s="25"/>
      <c r="I36" s="24"/>
      <c r="J36" s="24"/>
      <c r="K36" s="24"/>
      <c r="L36" s="24"/>
      <c r="M36" s="25"/>
      <c r="N36" s="24" t="str">
        <f t="shared" si="0"/>
        <v>-</v>
      </c>
    </row>
    <row r="37" spans="2:14" ht="19.899999999999999" hidden="1" customHeight="1" x14ac:dyDescent="0.15">
      <c r="B37" s="153"/>
      <c r="C37" s="146"/>
      <c r="D37" s="28">
        <v>10</v>
      </c>
      <c r="E37" s="25"/>
      <c r="F37" s="23"/>
      <c r="G37" s="24"/>
      <c r="H37" s="25"/>
      <c r="I37" s="24"/>
      <c r="J37" s="24"/>
      <c r="K37" s="24"/>
      <c r="L37" s="24"/>
      <c r="M37" s="25"/>
      <c r="N37" s="24" t="str">
        <f t="shared" si="0"/>
        <v>-</v>
      </c>
    </row>
    <row r="38" spans="2:14" ht="19.899999999999999" hidden="1" customHeight="1" x14ac:dyDescent="0.15">
      <c r="B38" s="153"/>
      <c r="C38" s="146"/>
      <c r="D38" s="28">
        <v>11</v>
      </c>
      <c r="E38" s="25"/>
      <c r="F38" s="23"/>
      <c r="G38" s="24"/>
      <c r="H38" s="25"/>
      <c r="I38" s="24"/>
      <c r="J38" s="24"/>
      <c r="K38" s="24"/>
      <c r="L38" s="24"/>
      <c r="M38" s="25"/>
      <c r="N38" s="24" t="str">
        <f t="shared" si="0"/>
        <v>-</v>
      </c>
    </row>
    <row r="39" spans="2:14" ht="19.899999999999999" hidden="1" customHeight="1" x14ac:dyDescent="0.15">
      <c r="B39" s="153"/>
      <c r="C39" s="146"/>
      <c r="D39" s="28">
        <v>12</v>
      </c>
      <c r="E39" s="25"/>
      <c r="F39" s="23"/>
      <c r="G39" s="24"/>
      <c r="H39" s="25"/>
      <c r="I39" s="24"/>
      <c r="J39" s="24"/>
      <c r="K39" s="24"/>
      <c r="L39" s="24"/>
      <c r="M39" s="25"/>
      <c r="N39" s="24" t="str">
        <f t="shared" si="0"/>
        <v>-</v>
      </c>
    </row>
    <row r="40" spans="2:14" ht="19.899999999999999" hidden="1" customHeight="1" x14ac:dyDescent="0.15">
      <c r="B40" s="153"/>
      <c r="C40" s="146"/>
      <c r="D40" s="28">
        <v>13</v>
      </c>
      <c r="E40" s="25"/>
      <c r="F40" s="23"/>
      <c r="G40" s="24"/>
      <c r="H40" s="25"/>
      <c r="I40" s="24"/>
      <c r="J40" s="24"/>
      <c r="K40" s="24"/>
      <c r="L40" s="24"/>
      <c r="M40" s="25"/>
      <c r="N40" s="24" t="str">
        <f>IF(M40="済",#REF!,"-")</f>
        <v>-</v>
      </c>
    </row>
    <row r="41" spans="2:14" ht="19.899999999999999" hidden="1" customHeight="1" x14ac:dyDescent="0.15">
      <c r="B41" s="153"/>
      <c r="C41" s="146"/>
      <c r="D41" s="28">
        <v>14</v>
      </c>
      <c r="E41" s="25"/>
      <c r="F41" s="23"/>
      <c r="H41" s="25"/>
      <c r="I41" s="24"/>
      <c r="J41" s="24"/>
      <c r="K41" s="24"/>
      <c r="L41" s="24"/>
      <c r="M41" s="25"/>
      <c r="N41" s="24" t="str">
        <f>IF(M41="済",G40,"-")</f>
        <v>-</v>
      </c>
    </row>
    <row r="42" spans="2:14" ht="19.899999999999999" hidden="1" customHeight="1" x14ac:dyDescent="0.15">
      <c r="B42" s="153"/>
      <c r="C42" s="146"/>
      <c r="D42" s="29">
        <v>15</v>
      </c>
      <c r="E42" s="26"/>
      <c r="F42" s="23"/>
      <c r="G42" s="24"/>
      <c r="H42" s="25"/>
      <c r="I42" s="24"/>
      <c r="J42" s="24"/>
      <c r="K42" s="24"/>
      <c r="L42" s="24"/>
      <c r="M42" s="25"/>
      <c r="N42" s="24" t="str">
        <f t="shared" si="0"/>
        <v>-</v>
      </c>
    </row>
    <row r="43" spans="2:14" ht="27.95" customHeight="1" x14ac:dyDescent="0.15">
      <c r="B43" s="147" t="s">
        <v>12</v>
      </c>
      <c r="C43" s="148"/>
      <c r="D43" s="149"/>
      <c r="E43" s="140" t="s">
        <v>81</v>
      </c>
      <c r="F43" s="141"/>
      <c r="G43" s="141"/>
      <c r="H43" s="141"/>
      <c r="I43" s="142"/>
      <c r="J43" s="141"/>
      <c r="K43" s="141"/>
      <c r="L43" s="141"/>
      <c r="M43" s="141"/>
      <c r="N43" s="30">
        <f>SUM(N27:N42)</f>
        <v>1</v>
      </c>
    </row>
    <row r="44" spans="2:14" s="7" customFormat="1" x14ac:dyDescent="0.15">
      <c r="D44" s="10"/>
      <c r="E44" s="10"/>
      <c r="H44" s="10"/>
      <c r="I44" s="10"/>
      <c r="J44" s="10"/>
      <c r="K44" s="10"/>
      <c r="N44" s="9"/>
    </row>
    <row r="45" spans="2:14" s="7" customFormat="1" x14ac:dyDescent="0.15">
      <c r="D45" s="10"/>
      <c r="E45" s="10"/>
      <c r="H45" s="10"/>
      <c r="I45" s="10"/>
      <c r="J45" s="10"/>
      <c r="K45" s="10"/>
      <c r="N45" s="9"/>
    </row>
    <row r="46" spans="2:14" s="7" customFormat="1" x14ac:dyDescent="0.15">
      <c r="D46" s="10"/>
      <c r="E46" s="10"/>
      <c r="H46" s="10"/>
      <c r="I46" s="10"/>
      <c r="J46" s="10"/>
      <c r="K46" s="10"/>
      <c r="N46" s="9"/>
    </row>
    <row r="47" spans="2:14" s="7" customFormat="1" x14ac:dyDescent="0.15">
      <c r="D47" s="10"/>
      <c r="E47" s="10"/>
      <c r="H47" s="10"/>
      <c r="I47" s="10"/>
      <c r="J47" s="10"/>
      <c r="K47" s="10"/>
      <c r="N47" s="9"/>
    </row>
    <row r="48" spans="2:14"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sheetData>
  <mergeCells count="9">
    <mergeCell ref="E43:M43"/>
    <mergeCell ref="B26:C26"/>
    <mergeCell ref="C27:C42"/>
    <mergeCell ref="B43:D43"/>
    <mergeCell ref="M1:N1"/>
    <mergeCell ref="M2:N2"/>
    <mergeCell ref="M4:N4"/>
    <mergeCell ref="B13:L13"/>
    <mergeCell ref="B27:B42"/>
  </mergeCells>
  <phoneticPr fontId="1"/>
  <dataValidations xWindow="190" yWindow="734" count="7">
    <dataValidation type="whole" allowBlank="1" showInputMessage="1" showErrorMessage="1" sqref="G27">
      <formula1>1</formula1>
      <formula2>4</formula2>
    </dataValidation>
    <dataValidation type="list" errorStyle="warning" allowBlank="1" showInputMessage="1" showErrorMessage="1" error="セルの右側の▼をクリックし、適切な項目を選択してください。" sqref="I27">
      <formula1>"前期,後期,通年"</formula1>
    </dataValidation>
    <dataValidation type="textLength" allowBlank="1" showInputMessage="1" showErrorMessage="1" error="授業コードは英数字9桁です。_x000a_シラバスなどで確認してください。" sqref="E27:E42">
      <formula1>9</formula1>
      <formula2>9</formula2>
    </dataValidation>
    <dataValidation type="list" allowBlank="1" showInputMessage="1" showErrorMessage="1" sqref="K27">
      <formula1>"1,2,3,4,5,6"</formula1>
    </dataValidation>
    <dataValidation type="list" allowBlank="1" showInputMessage="1" showErrorMessage="1" sqref="J27">
      <formula1>"月,火,水,木,金,土,集中"</formula1>
    </dataValidation>
    <dataValidation type="list" allowBlank="1" showInputMessage="1" showErrorMessage="1" sqref="M27:M42">
      <formula1>"未,済"</formula1>
    </dataValidation>
    <dataValidation allowBlank="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7:B42"/>
  </dataValidations>
  <hyperlinks>
    <hyperlink ref="F12" r:id="rId1"/>
  </hyperlinks>
  <pageMargins left="0.23622047244094491" right="0.23622047244094491" top="0.74803149606299213" bottom="0.74803149606299213" header="0.31496062992125984" footer="0.31496062992125984"/>
  <pageSetup paperSize="9"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M47"/>
  <sheetViews>
    <sheetView view="pageBreakPreview" zoomScaleNormal="100" zoomScaleSheetLayoutView="100" workbookViewId="0">
      <selection activeCell="I5" sqref="I5"/>
    </sheetView>
  </sheetViews>
  <sheetFormatPr defaultColWidth="8.875" defaultRowHeight="13.5" zeroHeight="1" x14ac:dyDescent="0.15"/>
  <cols>
    <col min="1" max="1" width="3.875" style="7" customWidth="1"/>
    <col min="2" max="2" width="21.75" style="7" customWidth="1"/>
    <col min="3" max="3" width="20.25" style="7" customWidth="1"/>
    <col min="4" max="4" width="20.375" style="7" customWidth="1"/>
    <col min="5" max="5" width="21.125" style="7" customWidth="1"/>
    <col min="6" max="6" width="20.75" style="7" customWidth="1"/>
    <col min="7" max="7" width="21" style="7" customWidth="1"/>
    <col min="8" max="8" width="20.875" style="7" customWidth="1"/>
    <col min="9" max="9" width="21.5" style="7" customWidth="1"/>
    <col min="10" max="10" width="18.875" style="7" customWidth="1"/>
    <col min="11" max="11" width="16.75" style="7" customWidth="1"/>
    <col min="12" max="12" width="10.75" style="7" customWidth="1"/>
    <col min="13" max="16384" width="8.875" style="7"/>
  </cols>
  <sheetData>
    <row r="1" spans="1:13" customFormat="1" ht="13.5" customHeight="1" x14ac:dyDescent="0.15">
      <c r="A1" s="65"/>
      <c r="B1" s="65"/>
      <c r="C1" s="65"/>
      <c r="D1" s="65"/>
      <c r="E1" s="65"/>
      <c r="F1" s="65"/>
      <c r="G1" s="65"/>
      <c r="H1" s="65"/>
      <c r="I1" s="65"/>
      <c r="J1" s="65"/>
      <c r="K1" s="88" t="s">
        <v>105</v>
      </c>
      <c r="L1" s="7"/>
    </row>
    <row r="2" spans="1:13" customFormat="1" ht="13.5" customHeight="1" x14ac:dyDescent="0.15">
      <c r="A2" s="65"/>
      <c r="B2" s="65"/>
      <c r="C2" s="65"/>
      <c r="D2" s="65"/>
      <c r="E2" s="65"/>
      <c r="F2" s="65"/>
      <c r="G2" s="65"/>
      <c r="H2" s="65"/>
      <c r="I2" s="65"/>
      <c r="J2" s="65"/>
      <c r="K2" s="66"/>
      <c r="L2" s="7"/>
    </row>
    <row r="3" spans="1:13" customFormat="1" ht="30" customHeight="1" x14ac:dyDescent="0.15">
      <c r="A3" s="65"/>
      <c r="B3" s="156" t="s">
        <v>83</v>
      </c>
      <c r="C3" s="157"/>
      <c r="D3" s="157"/>
      <c r="E3" s="157"/>
      <c r="F3" s="157"/>
      <c r="G3" s="157"/>
      <c r="H3" s="157"/>
      <c r="I3" s="157"/>
      <c r="J3" s="157"/>
      <c r="K3" s="157"/>
      <c r="L3" s="7"/>
    </row>
    <row r="4" spans="1:13" customFormat="1" ht="18" thickBot="1" x14ac:dyDescent="0.2">
      <c r="A4" s="65"/>
      <c r="B4" s="65"/>
      <c r="C4" s="65"/>
      <c r="D4" s="65"/>
      <c r="E4" s="65"/>
      <c r="F4" s="65"/>
      <c r="G4" s="65"/>
      <c r="H4" s="65"/>
      <c r="I4" s="65"/>
      <c r="J4" s="89" t="s">
        <v>111</v>
      </c>
      <c r="K4" s="90"/>
      <c r="L4" s="7"/>
    </row>
    <row r="5" spans="1:13" customFormat="1" ht="17.25" x14ac:dyDescent="0.15">
      <c r="A5" s="65"/>
      <c r="B5" s="65"/>
      <c r="C5" s="65"/>
      <c r="D5" s="65"/>
      <c r="E5" s="65"/>
      <c r="F5" s="65"/>
      <c r="G5" s="65"/>
      <c r="H5" s="65"/>
      <c r="I5" s="65"/>
      <c r="J5" s="65"/>
      <c r="K5" s="66"/>
      <c r="L5" s="7"/>
    </row>
    <row r="6" spans="1:13" s="56" customFormat="1" ht="17.25" x14ac:dyDescent="0.15">
      <c r="A6" s="65"/>
      <c r="B6" s="67" t="s">
        <v>110</v>
      </c>
      <c r="C6" s="65"/>
      <c r="D6" s="65"/>
      <c r="E6" s="65"/>
      <c r="F6" s="65"/>
      <c r="G6" s="65"/>
      <c r="H6" s="65"/>
      <c r="I6" s="65"/>
      <c r="J6" s="65"/>
      <c r="K6" s="65"/>
      <c r="L6" s="55"/>
    </row>
    <row r="7" spans="1:13" customFormat="1" ht="14.25" thickBot="1" x14ac:dyDescent="0.2">
      <c r="A7" s="65"/>
      <c r="B7" s="65"/>
      <c r="C7" s="65"/>
      <c r="D7" s="65"/>
      <c r="E7" s="65"/>
      <c r="F7" s="65"/>
      <c r="G7" s="65"/>
      <c r="H7" s="65"/>
      <c r="I7" s="65"/>
      <c r="J7" s="65"/>
      <c r="K7" s="65"/>
      <c r="L7" s="7"/>
    </row>
    <row r="8" spans="1:13" s="1" customFormat="1" ht="57" customHeight="1" thickBot="1" x14ac:dyDescent="0.2">
      <c r="A8" s="68"/>
      <c r="B8" s="96" t="s">
        <v>70</v>
      </c>
      <c r="C8" s="97" t="s">
        <v>84</v>
      </c>
      <c r="D8" s="97" t="s">
        <v>86</v>
      </c>
      <c r="E8" s="97" t="s">
        <v>87</v>
      </c>
      <c r="F8" s="97" t="s">
        <v>88</v>
      </c>
      <c r="G8" s="97" t="s">
        <v>89</v>
      </c>
      <c r="H8" s="97" t="s">
        <v>90</v>
      </c>
      <c r="I8" s="97" t="s">
        <v>91</v>
      </c>
      <c r="J8" s="97" t="s">
        <v>92</v>
      </c>
      <c r="K8" s="97" t="s">
        <v>93</v>
      </c>
      <c r="L8" s="98" t="s">
        <v>11</v>
      </c>
      <c r="M8" s="10"/>
    </row>
    <row r="9" spans="1:13" s="58" customFormat="1" ht="42" customHeight="1" x14ac:dyDescent="0.25">
      <c r="A9" s="69"/>
      <c r="B9" s="106">
        <f>'【別紙様式2-2】（内訳）単位取得確認カード'!M17</f>
        <v>0</v>
      </c>
      <c r="C9" s="106">
        <f>'【別紙様式2-2】（内訳）単位取得確認カード'!M30</f>
        <v>0</v>
      </c>
      <c r="D9" s="106">
        <f>'【別紙様式2-2】（内訳）単位取得確認カード'!M39</f>
        <v>0</v>
      </c>
      <c r="E9" s="106">
        <v>0</v>
      </c>
      <c r="F9" s="106">
        <f>'【別紙様式2-2】（内訳）単位取得確認カード'!M49</f>
        <v>0</v>
      </c>
      <c r="G9" s="106">
        <f>'【別紙様式2-2】（内訳）単位取得確認カード'!M67</f>
        <v>0</v>
      </c>
      <c r="H9" s="106">
        <f>'【別紙様式2-2】（内訳）単位取得確認カード'!M75</f>
        <v>0</v>
      </c>
      <c r="I9" s="106">
        <f>'【別紙様式2-2】（内訳）単位取得確認カード'!M83</f>
        <v>0</v>
      </c>
      <c r="J9" s="106">
        <f>'【別紙様式2-2】（内訳）単位取得確認カード'!M91</f>
        <v>0</v>
      </c>
      <c r="K9" s="106">
        <f>'【別紙様式2-2】（内訳）単位取得確認カード'!M104</f>
        <v>0</v>
      </c>
      <c r="L9" s="103">
        <f>SUM(B9:K9)</f>
        <v>0</v>
      </c>
      <c r="M9" s="57"/>
    </row>
    <row r="10" spans="1:13" s="4" customFormat="1" ht="18" customHeight="1" x14ac:dyDescent="0.15">
      <c r="A10" s="70"/>
      <c r="B10" s="107" t="s">
        <v>15</v>
      </c>
      <c r="C10" s="107" t="s">
        <v>15</v>
      </c>
      <c r="D10" s="107" t="s">
        <v>15</v>
      </c>
      <c r="E10" s="107" t="s">
        <v>15</v>
      </c>
      <c r="F10" s="107" t="s">
        <v>15</v>
      </c>
      <c r="G10" s="107" t="s">
        <v>15</v>
      </c>
      <c r="H10" s="107" t="s">
        <v>15</v>
      </c>
      <c r="I10" s="107" t="s">
        <v>15</v>
      </c>
      <c r="J10" s="107" t="s">
        <v>15</v>
      </c>
      <c r="K10" s="107" t="s">
        <v>15</v>
      </c>
      <c r="L10" s="104" t="s">
        <v>15</v>
      </c>
      <c r="M10" s="11"/>
    </row>
    <row r="11" spans="1:13" customFormat="1" ht="18" customHeight="1" thickBot="1" x14ac:dyDescent="0.2">
      <c r="A11" s="65"/>
      <c r="B11" s="108" t="s">
        <v>71</v>
      </c>
      <c r="C11" s="108" t="s">
        <v>72</v>
      </c>
      <c r="D11" s="108" t="s">
        <v>73</v>
      </c>
      <c r="E11" s="108" t="s">
        <v>72</v>
      </c>
      <c r="F11" s="108" t="s">
        <v>74</v>
      </c>
      <c r="G11" s="154" t="s">
        <v>85</v>
      </c>
      <c r="H11" s="155"/>
      <c r="I11" s="155"/>
      <c r="J11" s="155"/>
      <c r="K11" s="108" t="s">
        <v>94</v>
      </c>
      <c r="L11" s="105" t="s">
        <v>112</v>
      </c>
      <c r="M11" s="7"/>
    </row>
    <row r="12" spans="1:13" customFormat="1" x14ac:dyDescent="0.15">
      <c r="A12" s="65"/>
      <c r="B12" s="65"/>
      <c r="C12" s="65"/>
      <c r="D12" s="65"/>
      <c r="E12" s="65"/>
      <c r="F12" s="65"/>
      <c r="G12" s="65"/>
      <c r="H12" s="65"/>
      <c r="I12" s="65"/>
      <c r="J12" s="65"/>
      <c r="K12" s="65"/>
      <c r="L12" s="7"/>
    </row>
    <row r="13" spans="1:13" customFormat="1" x14ac:dyDescent="0.15">
      <c r="A13" s="7"/>
      <c r="B13" s="7"/>
      <c r="C13" s="7"/>
      <c r="D13" s="7"/>
      <c r="E13" s="7"/>
      <c r="F13" s="7"/>
      <c r="G13" s="7"/>
      <c r="H13" s="7"/>
      <c r="I13" s="7"/>
      <c r="J13" s="7"/>
      <c r="K13" s="7"/>
      <c r="L13" s="7"/>
    </row>
    <row r="14" spans="1:13" s="56" customFormat="1" ht="25.15" hidden="1" customHeight="1" x14ac:dyDescent="0.15">
      <c r="A14" s="55"/>
      <c r="B14" s="9" t="s">
        <v>41</v>
      </c>
      <c r="C14" s="9"/>
      <c r="D14" s="9"/>
      <c r="E14" s="9"/>
      <c r="F14" s="9"/>
      <c r="G14" s="9"/>
      <c r="H14" s="9"/>
      <c r="I14" s="9"/>
      <c r="J14" s="9"/>
      <c r="K14" s="9"/>
      <c r="L14" s="55"/>
    </row>
    <row r="15" spans="1:13" s="56" customFormat="1" ht="25.15" hidden="1" customHeight="1" x14ac:dyDescent="0.15">
      <c r="A15" s="55"/>
      <c r="B15" s="9" t="s">
        <v>55</v>
      </c>
      <c r="C15" s="9"/>
      <c r="D15" s="9"/>
      <c r="E15" s="9"/>
      <c r="F15" s="9"/>
      <c r="G15" s="9"/>
      <c r="H15" s="9"/>
      <c r="I15" s="9"/>
      <c r="J15" s="9"/>
      <c r="K15" s="9"/>
      <c r="L15" s="55"/>
    </row>
    <row r="16" spans="1:13" customFormat="1" ht="14.25" hidden="1" thickBot="1" x14ac:dyDescent="0.2">
      <c r="A16" s="7"/>
      <c r="B16" s="8"/>
      <c r="C16" s="8"/>
      <c r="D16" s="9"/>
      <c r="E16" s="9"/>
      <c r="F16" s="9"/>
      <c r="G16" s="9"/>
      <c r="H16" s="9"/>
      <c r="I16" s="9"/>
      <c r="J16" s="9"/>
      <c r="K16" s="9"/>
      <c r="L16" s="7"/>
    </row>
    <row r="17" spans="1:12" customFormat="1" ht="35.1" hidden="1" customHeight="1" thickTop="1" thickBot="1" x14ac:dyDescent="0.2">
      <c r="A17" s="7"/>
      <c r="B17" s="51" t="s">
        <v>56</v>
      </c>
      <c r="C17" s="59">
        <f>IF(B9&gt;1,1,B9)</f>
        <v>0</v>
      </c>
      <c r="D17" s="49" t="str">
        <f>IF(B9&gt;16,"★ゲートウェイ科目（講義型）：取得単位数が16単位を超えています。超えた単位は履修証明を取得するための単位数としてカウントされませんのでご注意ください。","")</f>
        <v/>
      </c>
      <c r="E17" s="49"/>
      <c r="F17" s="49"/>
      <c r="G17" s="49"/>
      <c r="H17" s="49"/>
      <c r="I17" s="49"/>
      <c r="J17" s="49"/>
      <c r="L17" s="7"/>
    </row>
    <row r="18" spans="1:12" s="48" customFormat="1" ht="35.1" hidden="1" customHeight="1" thickTop="1" thickBot="1" x14ac:dyDescent="0.2">
      <c r="A18" s="47"/>
      <c r="B18" s="52" t="s">
        <v>57</v>
      </c>
      <c r="C18" s="59">
        <f>IF(C9&gt;10,10,C9)</f>
        <v>0</v>
      </c>
      <c r="D18" s="49" t="str">
        <f>IF(C9&gt;16,"★ゲートウェイ科目（プロジェクト型・セミナー型）：取得単位数が16単位を超えています。超えた単位は履修証明を取得するための単位数としてカウントされませんのでご注意ください。","")</f>
        <v/>
      </c>
      <c r="E18" s="49"/>
      <c r="F18" s="49"/>
      <c r="G18" s="49"/>
      <c r="H18" s="49"/>
      <c r="I18" s="49"/>
      <c r="J18" s="49"/>
      <c r="K18" s="47"/>
      <c r="L18" s="47"/>
    </row>
    <row r="19" spans="1:12" customFormat="1" ht="35.1" hidden="1" customHeight="1" thickTop="1" thickBot="1" x14ac:dyDescent="0.2">
      <c r="A19" s="7"/>
      <c r="B19" s="53" t="s">
        <v>58</v>
      </c>
      <c r="C19" s="59">
        <f>IF(D9&gt;4,4,D9)</f>
        <v>0</v>
      </c>
      <c r="D19" s="49" t="str">
        <f>IF(D9&gt;24,"★イングリッシュコミュニケーション：取得単位数が24単位を超えています。超えた単位は履修証明を取得するための単位数としてカウントされませんのでご注意ください。","")</f>
        <v/>
      </c>
      <c r="E19" s="49"/>
      <c r="F19" s="49"/>
      <c r="G19" s="49"/>
      <c r="H19" s="49"/>
      <c r="I19" s="49"/>
      <c r="J19" s="49"/>
      <c r="K19" s="7"/>
      <c r="L19" s="7"/>
    </row>
    <row r="20" spans="1:12" customFormat="1" ht="35.1" hidden="1" customHeight="1" thickTop="1" thickBot="1" x14ac:dyDescent="0.2">
      <c r="A20" s="7"/>
      <c r="B20" s="53" t="s">
        <v>63</v>
      </c>
      <c r="C20" s="59">
        <f>IF(F9&gt;4,4,F9)</f>
        <v>0</v>
      </c>
      <c r="D20" s="49" t="str">
        <f>IF(F9&gt;12,"★留学：取得単位数が12単位を超えています。超えた単位は履修証明を取得するための単位数としてカウントされませんのでご注意ください。","")</f>
        <v/>
      </c>
      <c r="E20" s="49"/>
      <c r="F20" s="49"/>
      <c r="G20" s="49"/>
      <c r="H20" s="49"/>
      <c r="I20" s="49"/>
      <c r="J20" s="49"/>
      <c r="K20" s="7"/>
      <c r="L20" s="7"/>
    </row>
    <row r="21" spans="1:12" customFormat="1" ht="35.1" hidden="1" customHeight="1" thickTop="1" thickBot="1" x14ac:dyDescent="0.2">
      <c r="A21" s="7"/>
      <c r="B21" s="52" t="s">
        <v>59</v>
      </c>
      <c r="C21" s="59">
        <f>IF(G9&gt;6,6,G9)</f>
        <v>0</v>
      </c>
      <c r="D21" s="49" t="str">
        <f>IF(G9&gt;4,"★国際体験（インターンシップ）：取得単位数が4単位を超えています。超えた単位は履修証明を取得するための単位数としてカウントされませんのでご注意ください。","")</f>
        <v/>
      </c>
      <c r="E21" s="49"/>
      <c r="F21" s="49"/>
      <c r="G21" s="49"/>
      <c r="H21" s="49"/>
      <c r="I21" s="49"/>
      <c r="J21" s="49"/>
      <c r="K21" s="7"/>
      <c r="L21" s="7"/>
    </row>
    <row r="22" spans="1:12" customFormat="1" ht="35.1" hidden="1" customHeight="1" thickTop="1" thickBot="1" x14ac:dyDescent="0.2">
      <c r="A22" s="7"/>
      <c r="B22" s="52" t="s">
        <v>60</v>
      </c>
      <c r="C22" s="59">
        <f>IF(H9&gt;6,6,H9)</f>
        <v>0</v>
      </c>
      <c r="D22" s="49" t="str">
        <f>IF(H9&gt;4,"★国際体験（ボランティア）：取得単位数が4単位を超えています。超えた単位は履修証明を取得するための単位数としてカウントされませんのでご注意ください。","")</f>
        <v/>
      </c>
      <c r="E22" s="49"/>
      <c r="F22" s="49"/>
      <c r="G22" s="49"/>
      <c r="H22" s="49"/>
      <c r="I22" s="49"/>
      <c r="J22" s="49"/>
      <c r="K22" s="7"/>
      <c r="L22" s="7"/>
    </row>
    <row r="23" spans="1:12" customFormat="1" ht="35.1" hidden="1" customHeight="1" thickTop="1" thickBot="1" x14ac:dyDescent="0.2">
      <c r="A23" s="7"/>
      <c r="B23" s="52" t="s">
        <v>61</v>
      </c>
      <c r="C23" s="59">
        <f>IF(I9&gt;6,6,I9)</f>
        <v>0</v>
      </c>
      <c r="D23" s="49"/>
      <c r="E23" s="49"/>
      <c r="F23" s="49"/>
      <c r="G23" s="49"/>
      <c r="H23" s="49"/>
      <c r="I23" s="49"/>
      <c r="J23" s="49"/>
      <c r="K23" s="7"/>
      <c r="L23" s="7"/>
    </row>
    <row r="24" spans="1:12" customFormat="1" ht="35.1" hidden="1" customHeight="1" thickTop="1" thickBot="1" x14ac:dyDescent="0.2">
      <c r="A24" s="7"/>
      <c r="B24" s="52" t="s">
        <v>62</v>
      </c>
      <c r="C24" s="59">
        <f>IF(J9&gt;6,6,J9)</f>
        <v>0</v>
      </c>
      <c r="D24" s="49"/>
      <c r="E24" s="49"/>
      <c r="F24" s="49"/>
      <c r="G24" s="49"/>
      <c r="H24" s="49"/>
      <c r="I24" s="49"/>
      <c r="J24" s="49"/>
      <c r="K24" s="7"/>
      <c r="L24" s="7"/>
    </row>
    <row r="25" spans="1:12" customFormat="1" ht="35.1" hidden="1" customHeight="1" thickTop="1" thickBot="1" x14ac:dyDescent="0.2">
      <c r="A25" s="7"/>
      <c r="B25" s="63" t="s">
        <v>64</v>
      </c>
      <c r="C25" s="59">
        <f>IF(K9&gt;6,6,K9)</f>
        <v>0</v>
      </c>
      <c r="D25" s="49"/>
      <c r="E25" s="49"/>
      <c r="F25" s="49"/>
      <c r="G25" s="49"/>
      <c r="H25" s="49"/>
      <c r="I25" s="49"/>
      <c r="J25" s="49"/>
      <c r="K25" s="7"/>
      <c r="L25" s="7"/>
    </row>
    <row r="26" spans="1:12" customFormat="1" ht="19.899999999999999" hidden="1" customHeight="1" thickTop="1" thickBot="1" x14ac:dyDescent="0.2">
      <c r="A26" s="7"/>
      <c r="B26" s="7"/>
      <c r="C26" s="7"/>
      <c r="D26" s="7"/>
      <c r="E26" s="7"/>
      <c r="F26" s="7"/>
      <c r="G26" s="7"/>
      <c r="H26" s="7"/>
      <c r="I26" s="7"/>
      <c r="J26" s="7"/>
      <c r="K26" s="7"/>
      <c r="L26" s="7"/>
    </row>
    <row r="27" spans="1:12" customFormat="1" ht="21.95" hidden="1" customHeight="1" thickBot="1" x14ac:dyDescent="0.2">
      <c r="A27" s="7"/>
      <c r="B27" s="7"/>
      <c r="C27" s="54" t="s">
        <v>40</v>
      </c>
      <c r="D27" s="6" t="s">
        <v>37</v>
      </c>
      <c r="E27" s="7"/>
      <c r="F27" s="7"/>
      <c r="G27" s="7"/>
      <c r="H27" s="7"/>
      <c r="I27" s="7"/>
      <c r="J27" s="7"/>
      <c r="K27" s="7"/>
      <c r="L27" s="7"/>
    </row>
    <row r="28" spans="1:12" customFormat="1" ht="21.95" hidden="1" customHeight="1" x14ac:dyDescent="0.15">
      <c r="A28" s="7"/>
      <c r="B28" s="7"/>
      <c r="C28" s="50">
        <f>C17+C18+C19+C20+C21+C22+C23+C24+C25</f>
        <v>0</v>
      </c>
      <c r="D28" s="31" t="s">
        <v>38</v>
      </c>
      <c r="E28" s="7"/>
      <c r="F28" s="7"/>
      <c r="G28" s="7"/>
      <c r="H28" s="7"/>
      <c r="I28" s="7"/>
      <c r="J28" s="7"/>
      <c r="K28" s="7"/>
      <c r="L28" s="7"/>
    </row>
    <row r="29" spans="1:12" customFormat="1" ht="21.95" hidden="1" customHeight="1" x14ac:dyDescent="0.2">
      <c r="A29" s="7"/>
      <c r="B29" s="7"/>
      <c r="C29" s="7"/>
      <c r="D29" s="60">
        <f>23-C28</f>
        <v>23</v>
      </c>
      <c r="E29" s="7"/>
      <c r="F29" s="7"/>
      <c r="G29" s="7"/>
      <c r="H29" s="7"/>
      <c r="I29" s="7"/>
      <c r="J29" s="7"/>
      <c r="K29" s="7"/>
      <c r="L29" s="7"/>
    </row>
    <row r="30" spans="1:12" ht="15" hidden="1" customHeight="1" x14ac:dyDescent="0.15">
      <c r="D30" s="5" t="s">
        <v>39</v>
      </c>
    </row>
    <row r="31" spans="1:12" ht="15" hidden="1" customHeight="1" thickBot="1" x14ac:dyDescent="0.2">
      <c r="D31" s="32"/>
    </row>
    <row r="32" spans="1:12" hidden="1" x14ac:dyDescent="0.15"/>
    <row r="33" hidden="1" x14ac:dyDescent="0.15"/>
    <row r="34"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x14ac:dyDescent="0.15"/>
    <row r="47" x14ac:dyDescent="0.15"/>
  </sheetData>
  <mergeCells count="2">
    <mergeCell ref="G11:J11"/>
    <mergeCell ref="B3:K3"/>
  </mergeCells>
  <phoneticPr fontId="1"/>
  <pageMargins left="0.51181102362204722" right="0.11811023622047245" top="0.74803149606299213" bottom="0.74803149606299213"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sheetPr>
  <dimension ref="A1:Q193"/>
  <sheetViews>
    <sheetView showWhiteSpace="0" view="pageBreakPreview" zoomScaleNormal="85" zoomScaleSheetLayoutView="100" workbookViewId="0">
      <selection activeCell="A18" sqref="A18:XFD18"/>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hidden="1" customWidth="1"/>
    <col min="15" max="15" width="8.875" style="2" hidden="1" customWidth="1"/>
    <col min="16" max="16" width="30.75" hidden="1" customWidth="1"/>
    <col min="17" max="16384" width="8.875" hidden="1"/>
  </cols>
  <sheetData>
    <row r="1" spans="1:17" ht="20.100000000000001" customHeight="1" x14ac:dyDescent="0.15">
      <c r="A1" s="71"/>
      <c r="B1" s="71"/>
      <c r="C1" s="72"/>
      <c r="D1" s="72"/>
      <c r="E1" s="71"/>
      <c r="F1" s="72"/>
      <c r="G1" s="72"/>
      <c r="H1" s="72"/>
      <c r="I1" s="72"/>
      <c r="J1" s="72"/>
      <c r="K1" s="158" t="s">
        <v>106</v>
      </c>
      <c r="L1" s="158"/>
      <c r="M1" s="158"/>
    </row>
    <row r="2" spans="1:17" ht="24" customHeight="1" x14ac:dyDescent="0.15">
      <c r="A2" s="157" t="s">
        <v>95</v>
      </c>
      <c r="B2" s="183"/>
      <c r="C2" s="183"/>
      <c r="D2" s="183"/>
      <c r="E2" s="183"/>
      <c r="F2" s="183"/>
      <c r="G2" s="183"/>
      <c r="H2" s="183"/>
      <c r="I2" s="183"/>
      <c r="J2" s="183"/>
      <c r="K2" s="183"/>
      <c r="L2" s="183"/>
      <c r="M2" s="183"/>
    </row>
    <row r="3" spans="1:17" ht="15" customHeight="1" x14ac:dyDescent="0.15">
      <c r="A3" s="71"/>
      <c r="B3" s="71"/>
      <c r="C3" s="72"/>
      <c r="D3" s="72"/>
      <c r="E3" s="71"/>
      <c r="F3" s="72"/>
      <c r="G3" s="72"/>
      <c r="H3" s="84" t="s">
        <v>116</v>
      </c>
      <c r="I3" s="72"/>
      <c r="J3" s="72"/>
      <c r="K3" s="71"/>
      <c r="L3" s="72"/>
      <c r="M3" s="72"/>
    </row>
    <row r="4" spans="1:17" ht="15" customHeight="1" x14ac:dyDescent="0.15">
      <c r="A4" s="71"/>
      <c r="B4" s="71"/>
      <c r="C4" s="72"/>
      <c r="D4" s="72"/>
      <c r="E4" s="71"/>
      <c r="G4" s="72"/>
      <c r="H4" s="92"/>
      <c r="I4" s="72"/>
      <c r="J4" s="72"/>
      <c r="K4" s="71"/>
      <c r="L4" s="72"/>
      <c r="M4" s="72"/>
    </row>
    <row r="5" spans="1:17" s="33" customFormat="1" ht="20.100000000000001" customHeight="1" x14ac:dyDescent="0.15">
      <c r="A5" s="73"/>
      <c r="B5" s="73"/>
      <c r="C5" s="73"/>
      <c r="D5" s="74" t="s">
        <v>28</v>
      </c>
      <c r="E5" s="74" t="s">
        <v>30</v>
      </c>
      <c r="F5" s="188" t="s">
        <v>29</v>
      </c>
      <c r="G5" s="188"/>
      <c r="H5" s="188"/>
      <c r="I5" s="188"/>
      <c r="J5" s="188"/>
      <c r="K5" s="73"/>
      <c r="L5" s="73"/>
      <c r="M5" s="73"/>
      <c r="O5" s="34"/>
    </row>
    <row r="6" spans="1:17" ht="30" customHeight="1" x14ac:dyDescent="0.15">
      <c r="A6" s="71"/>
      <c r="B6" s="71"/>
      <c r="C6" s="72"/>
      <c r="D6" s="75"/>
      <c r="E6" s="76"/>
      <c r="F6" s="189"/>
      <c r="G6" s="189"/>
      <c r="H6" s="189"/>
      <c r="I6" s="189"/>
      <c r="J6" s="189"/>
      <c r="K6" s="71"/>
      <c r="L6" s="72"/>
      <c r="M6" s="72"/>
      <c r="P6" s="150" t="s">
        <v>44</v>
      </c>
      <c r="Q6" s="150"/>
    </row>
    <row r="7" spans="1:17" ht="15" customHeight="1" x14ac:dyDescent="0.15">
      <c r="A7" s="71"/>
      <c r="B7" s="71"/>
      <c r="C7" s="72"/>
      <c r="D7" s="72"/>
      <c r="E7" s="71"/>
      <c r="F7" s="72"/>
      <c r="G7" s="72"/>
      <c r="H7" s="72"/>
      <c r="I7" s="72"/>
      <c r="J7" s="72"/>
      <c r="K7" s="71"/>
      <c r="L7" s="72"/>
      <c r="M7" s="72"/>
    </row>
    <row r="8" spans="1:17" ht="24.75" customHeight="1" thickBot="1" x14ac:dyDescent="0.2">
      <c r="A8" s="71"/>
      <c r="B8" s="91" t="s">
        <v>113</v>
      </c>
      <c r="C8" s="99" t="s">
        <v>114</v>
      </c>
      <c r="D8" s="99" t="s">
        <v>0</v>
      </c>
      <c r="E8" s="99" t="s">
        <v>3</v>
      </c>
      <c r="F8" s="100" t="s">
        <v>22</v>
      </c>
      <c r="G8" s="99" t="s">
        <v>13</v>
      </c>
      <c r="H8" s="99" t="s">
        <v>4</v>
      </c>
      <c r="I8" s="99" t="s">
        <v>6</v>
      </c>
      <c r="J8" s="99" t="s">
        <v>7</v>
      </c>
      <c r="K8" s="99" t="s">
        <v>1</v>
      </c>
      <c r="L8" s="101" t="s">
        <v>24</v>
      </c>
      <c r="M8" s="100" t="s">
        <v>23</v>
      </c>
    </row>
    <row r="9" spans="1:17" ht="24.75" customHeight="1" thickBot="1" x14ac:dyDescent="0.2">
      <c r="A9" s="71"/>
      <c r="B9" s="71"/>
      <c r="C9" s="77" t="s">
        <v>14</v>
      </c>
      <c r="D9" s="78" t="s">
        <v>115</v>
      </c>
      <c r="E9" s="79" t="s">
        <v>46</v>
      </c>
      <c r="F9" s="78">
        <v>1</v>
      </c>
      <c r="G9" s="78">
        <v>2015</v>
      </c>
      <c r="H9" s="78" t="s">
        <v>5</v>
      </c>
      <c r="I9" s="78" t="s">
        <v>47</v>
      </c>
      <c r="J9" s="78">
        <v>4</v>
      </c>
      <c r="K9" s="79" t="s">
        <v>67</v>
      </c>
      <c r="L9" s="80" t="s">
        <v>21</v>
      </c>
      <c r="M9" s="81">
        <f>IF(L9="済",F9)</f>
        <v>1</v>
      </c>
    </row>
    <row r="10" spans="1:17" ht="15" customHeight="1" x14ac:dyDescent="0.15">
      <c r="A10" s="71"/>
      <c r="B10" s="71"/>
      <c r="C10" s="72"/>
      <c r="D10" s="72"/>
      <c r="E10" s="71"/>
      <c r="F10" s="72"/>
      <c r="G10" s="93" t="s">
        <v>117</v>
      </c>
      <c r="I10" s="94"/>
      <c r="J10" s="94"/>
      <c r="K10" s="95"/>
      <c r="L10" s="72"/>
      <c r="M10" s="72"/>
    </row>
    <row r="11" spans="1:17" s="102" customFormat="1" ht="27.95" customHeight="1" x14ac:dyDescent="0.15">
      <c r="A11" s="184"/>
      <c r="B11" s="184"/>
      <c r="C11" s="99" t="s">
        <v>2</v>
      </c>
      <c r="D11" s="99" t="s">
        <v>0</v>
      </c>
      <c r="E11" s="99" t="s">
        <v>3</v>
      </c>
      <c r="F11" s="100" t="s">
        <v>22</v>
      </c>
      <c r="G11" s="99" t="s">
        <v>13</v>
      </c>
      <c r="H11" s="99" t="s">
        <v>4</v>
      </c>
      <c r="I11" s="99" t="s">
        <v>6</v>
      </c>
      <c r="J11" s="99" t="s">
        <v>7</v>
      </c>
      <c r="K11" s="99" t="s">
        <v>1</v>
      </c>
      <c r="L11" s="101" t="s">
        <v>24</v>
      </c>
      <c r="M11" s="100" t="s">
        <v>23</v>
      </c>
      <c r="N11" s="110" t="s">
        <v>43</v>
      </c>
      <c r="O11" s="110" t="s">
        <v>9</v>
      </c>
      <c r="P11" s="110" t="s">
        <v>10</v>
      </c>
    </row>
    <row r="12" spans="1:17" s="119" customFormat="1" ht="24" customHeight="1" x14ac:dyDescent="0.15">
      <c r="A12" s="185" t="s">
        <v>27</v>
      </c>
      <c r="B12" s="171" t="s">
        <v>45</v>
      </c>
      <c r="C12" s="121">
        <v>1</v>
      </c>
      <c r="D12" s="113"/>
      <c r="E12" s="114"/>
      <c r="F12" s="115"/>
      <c r="G12" s="116"/>
      <c r="H12" s="115"/>
      <c r="I12" s="115"/>
      <c r="J12" s="115"/>
      <c r="K12" s="113"/>
      <c r="L12" s="115"/>
      <c r="M12" s="115" t="str">
        <f>IF(L12="済",F12,"-")</f>
        <v>-</v>
      </c>
      <c r="N12" s="117"/>
      <c r="O12" s="118"/>
      <c r="P12" s="117"/>
    </row>
    <row r="13" spans="1:17" s="119" customFormat="1" ht="24" customHeight="1" x14ac:dyDescent="0.15">
      <c r="A13" s="185"/>
      <c r="B13" s="171"/>
      <c r="C13" s="121">
        <v>2</v>
      </c>
      <c r="D13" s="113"/>
      <c r="E13" s="114"/>
      <c r="F13" s="115"/>
      <c r="G13" s="116"/>
      <c r="H13" s="115"/>
      <c r="I13" s="115"/>
      <c r="J13" s="115"/>
      <c r="K13" s="113"/>
      <c r="L13" s="115"/>
      <c r="M13" s="115" t="str">
        <f t="shared" ref="M13:M16" si="0">IF(L13="済",F13,"-")</f>
        <v>-</v>
      </c>
      <c r="N13" s="117"/>
      <c r="O13" s="118"/>
      <c r="P13" s="117"/>
    </row>
    <row r="14" spans="1:17" s="119" customFormat="1" ht="24" customHeight="1" x14ac:dyDescent="0.15">
      <c r="A14" s="185"/>
      <c r="B14" s="171"/>
      <c r="C14" s="121">
        <v>3</v>
      </c>
      <c r="D14" s="113"/>
      <c r="E14" s="114"/>
      <c r="F14" s="115"/>
      <c r="G14" s="116"/>
      <c r="H14" s="115"/>
      <c r="I14" s="115"/>
      <c r="J14" s="115"/>
      <c r="K14" s="113"/>
      <c r="L14" s="115"/>
      <c r="M14" s="115" t="str">
        <f t="shared" si="0"/>
        <v>-</v>
      </c>
      <c r="N14" s="117"/>
      <c r="O14" s="118"/>
      <c r="P14" s="117"/>
    </row>
    <row r="15" spans="1:17" s="119" customFormat="1" ht="24" customHeight="1" x14ac:dyDescent="0.15">
      <c r="A15" s="185"/>
      <c r="B15" s="171"/>
      <c r="C15" s="121">
        <v>4</v>
      </c>
      <c r="D15" s="113"/>
      <c r="E15" s="114"/>
      <c r="F15" s="115"/>
      <c r="G15" s="116"/>
      <c r="H15" s="115"/>
      <c r="I15" s="115"/>
      <c r="J15" s="115"/>
      <c r="K15" s="113"/>
      <c r="L15" s="115"/>
      <c r="M15" s="115" t="str">
        <f t="shared" si="0"/>
        <v>-</v>
      </c>
      <c r="N15" s="117"/>
      <c r="O15" s="118"/>
      <c r="P15" s="117"/>
    </row>
    <row r="16" spans="1:17" s="119" customFormat="1" ht="24" customHeight="1" x14ac:dyDescent="0.15">
      <c r="A16" s="185"/>
      <c r="B16" s="171"/>
      <c r="C16" s="121">
        <v>5</v>
      </c>
      <c r="D16" s="113"/>
      <c r="E16" s="114"/>
      <c r="F16" s="115"/>
      <c r="G16" s="116"/>
      <c r="H16" s="115"/>
      <c r="I16" s="115"/>
      <c r="J16" s="115"/>
      <c r="K16" s="113"/>
      <c r="L16" s="115"/>
      <c r="M16" s="115" t="str">
        <f t="shared" si="0"/>
        <v>-</v>
      </c>
      <c r="N16" s="117"/>
      <c r="O16" s="118"/>
      <c r="P16" s="117"/>
    </row>
    <row r="17" spans="1:16" ht="27.95" customHeight="1" thickBot="1" x14ac:dyDescent="0.2">
      <c r="A17" s="176" t="s">
        <v>12</v>
      </c>
      <c r="B17" s="177"/>
      <c r="C17" s="161"/>
      <c r="D17" s="174" t="s">
        <v>96</v>
      </c>
      <c r="E17" s="175"/>
      <c r="F17" s="175"/>
      <c r="G17" s="175"/>
      <c r="H17" s="175"/>
      <c r="I17" s="175"/>
      <c r="J17" s="175"/>
      <c r="K17" s="175"/>
      <c r="L17" s="175"/>
      <c r="M17" s="111">
        <f>SUM(M12:M16)</f>
        <v>0</v>
      </c>
    </row>
    <row r="18" spans="1:16" ht="15" customHeight="1" x14ac:dyDescent="0.15">
      <c r="A18" s="71"/>
      <c r="B18" s="71"/>
      <c r="C18" s="72"/>
      <c r="D18" s="72"/>
      <c r="E18" s="109"/>
      <c r="F18" s="72"/>
      <c r="G18" s="72"/>
      <c r="H18" s="72"/>
      <c r="I18" s="72"/>
      <c r="J18" s="72"/>
      <c r="K18" s="71"/>
      <c r="L18" s="72"/>
      <c r="M18" s="72"/>
    </row>
    <row r="19" spans="1:16" s="1" customFormat="1" ht="27.95" customHeight="1" x14ac:dyDescent="0.15">
      <c r="A19" s="181"/>
      <c r="B19" s="182"/>
      <c r="C19" s="99" t="s">
        <v>2</v>
      </c>
      <c r="D19" s="99" t="s">
        <v>0</v>
      </c>
      <c r="E19" s="99" t="s">
        <v>3</v>
      </c>
      <c r="F19" s="100" t="s">
        <v>22</v>
      </c>
      <c r="G19" s="99" t="s">
        <v>13</v>
      </c>
      <c r="H19" s="99" t="s">
        <v>4</v>
      </c>
      <c r="I19" s="99" t="s">
        <v>6</v>
      </c>
      <c r="J19" s="99" t="s">
        <v>7</v>
      </c>
      <c r="K19" s="99" t="s">
        <v>1</v>
      </c>
      <c r="L19" s="101" t="s">
        <v>24</v>
      </c>
      <c r="M19" s="100" t="s">
        <v>23</v>
      </c>
      <c r="N19" s="3" t="s">
        <v>43</v>
      </c>
      <c r="O19" s="3" t="s">
        <v>9</v>
      </c>
      <c r="P19" s="3" t="s">
        <v>10</v>
      </c>
    </row>
    <row r="20" spans="1:16" ht="24" customHeight="1" x14ac:dyDescent="0.15">
      <c r="A20" s="186" t="s">
        <v>49</v>
      </c>
      <c r="B20" s="170" t="s">
        <v>97</v>
      </c>
      <c r="C20" s="121">
        <v>1</v>
      </c>
      <c r="D20" s="113"/>
      <c r="E20" s="114"/>
      <c r="F20" s="115"/>
      <c r="G20" s="113"/>
      <c r="H20" s="115"/>
      <c r="I20" s="115"/>
      <c r="J20" s="115"/>
      <c r="K20" s="113"/>
      <c r="L20" s="115"/>
      <c r="M20" s="115" t="str">
        <f>IF(L20="済",F20,"-")</f>
        <v>-</v>
      </c>
      <c r="N20" s="120"/>
      <c r="O20" s="22"/>
      <c r="P20" s="21"/>
    </row>
    <row r="21" spans="1:16" ht="24" customHeight="1" x14ac:dyDescent="0.15">
      <c r="A21" s="187"/>
      <c r="B21" s="171"/>
      <c r="C21" s="121">
        <v>2</v>
      </c>
      <c r="D21" s="113"/>
      <c r="E21" s="114"/>
      <c r="F21" s="115"/>
      <c r="G21" s="113"/>
      <c r="H21" s="115"/>
      <c r="I21" s="115"/>
      <c r="J21" s="115"/>
      <c r="K21" s="113"/>
      <c r="L21" s="115"/>
      <c r="M21" s="115" t="str">
        <f t="shared" ref="M21:M29" si="1">IF(L21="済",F21,"-")</f>
        <v>-</v>
      </c>
      <c r="N21" s="120"/>
      <c r="O21" s="22"/>
      <c r="P21" s="21"/>
    </row>
    <row r="22" spans="1:16" ht="24" customHeight="1" x14ac:dyDescent="0.15">
      <c r="A22" s="187"/>
      <c r="B22" s="171"/>
      <c r="C22" s="121">
        <v>3</v>
      </c>
      <c r="D22" s="113"/>
      <c r="E22" s="114"/>
      <c r="F22" s="115"/>
      <c r="G22" s="113"/>
      <c r="H22" s="115"/>
      <c r="I22" s="115"/>
      <c r="J22" s="115"/>
      <c r="K22" s="113"/>
      <c r="L22" s="115"/>
      <c r="M22" s="115" t="str">
        <f t="shared" si="1"/>
        <v>-</v>
      </c>
      <c r="N22" s="120"/>
      <c r="O22" s="22"/>
      <c r="P22" s="21"/>
    </row>
    <row r="23" spans="1:16" ht="24" customHeight="1" x14ac:dyDescent="0.15">
      <c r="A23" s="187"/>
      <c r="B23" s="171"/>
      <c r="C23" s="121">
        <v>4</v>
      </c>
      <c r="D23" s="113"/>
      <c r="E23" s="114"/>
      <c r="F23" s="115"/>
      <c r="G23" s="113"/>
      <c r="H23" s="115"/>
      <c r="I23" s="115"/>
      <c r="J23" s="115"/>
      <c r="K23" s="113"/>
      <c r="L23" s="115"/>
      <c r="M23" s="115" t="str">
        <f t="shared" si="1"/>
        <v>-</v>
      </c>
      <c r="N23" s="120"/>
      <c r="O23" s="22"/>
      <c r="P23" s="21"/>
    </row>
    <row r="24" spans="1:16" ht="24" customHeight="1" x14ac:dyDescent="0.15">
      <c r="A24" s="187"/>
      <c r="B24" s="171"/>
      <c r="C24" s="121">
        <v>5</v>
      </c>
      <c r="D24" s="113"/>
      <c r="E24" s="114"/>
      <c r="F24" s="115"/>
      <c r="G24" s="113"/>
      <c r="H24" s="115"/>
      <c r="I24" s="115"/>
      <c r="J24" s="115"/>
      <c r="K24" s="113"/>
      <c r="L24" s="115"/>
      <c r="M24" s="115" t="str">
        <f t="shared" si="1"/>
        <v>-</v>
      </c>
      <c r="N24" s="120"/>
      <c r="O24" s="22"/>
      <c r="P24" s="21"/>
    </row>
    <row r="25" spans="1:16" ht="24" customHeight="1" x14ac:dyDescent="0.15">
      <c r="A25" s="187"/>
      <c r="B25" s="171"/>
      <c r="C25" s="121">
        <v>6</v>
      </c>
      <c r="D25" s="113"/>
      <c r="E25" s="114"/>
      <c r="F25" s="115"/>
      <c r="G25" s="113"/>
      <c r="H25" s="115"/>
      <c r="I25" s="115"/>
      <c r="J25" s="115"/>
      <c r="K25" s="113"/>
      <c r="L25" s="115"/>
      <c r="M25" s="115" t="str">
        <f t="shared" si="1"/>
        <v>-</v>
      </c>
      <c r="N25" s="120"/>
      <c r="O25" s="22"/>
      <c r="P25" s="21"/>
    </row>
    <row r="26" spans="1:16" ht="24" customHeight="1" x14ac:dyDescent="0.15">
      <c r="A26" s="187"/>
      <c r="B26" s="171"/>
      <c r="C26" s="121">
        <v>7</v>
      </c>
      <c r="D26" s="113"/>
      <c r="E26" s="114"/>
      <c r="F26" s="115"/>
      <c r="G26" s="113"/>
      <c r="H26" s="115"/>
      <c r="I26" s="115"/>
      <c r="J26" s="115"/>
      <c r="K26" s="113"/>
      <c r="L26" s="115"/>
      <c r="M26" s="115" t="str">
        <f t="shared" si="1"/>
        <v>-</v>
      </c>
      <c r="N26" s="120"/>
      <c r="O26" s="22"/>
      <c r="P26" s="21"/>
    </row>
    <row r="27" spans="1:16" ht="24" customHeight="1" x14ac:dyDescent="0.15">
      <c r="A27" s="187"/>
      <c r="B27" s="171"/>
      <c r="C27" s="121">
        <v>8</v>
      </c>
      <c r="D27" s="113"/>
      <c r="E27" s="114"/>
      <c r="F27" s="115"/>
      <c r="G27" s="113"/>
      <c r="H27" s="115"/>
      <c r="I27" s="115"/>
      <c r="J27" s="115"/>
      <c r="K27" s="113"/>
      <c r="L27" s="115"/>
      <c r="M27" s="115" t="str">
        <f t="shared" si="1"/>
        <v>-</v>
      </c>
      <c r="N27" s="120"/>
      <c r="O27" s="22"/>
      <c r="P27" s="21"/>
    </row>
    <row r="28" spans="1:16" ht="24" customHeight="1" x14ac:dyDescent="0.15">
      <c r="A28" s="187"/>
      <c r="B28" s="171"/>
      <c r="C28" s="121">
        <v>9</v>
      </c>
      <c r="D28" s="113"/>
      <c r="E28" s="114"/>
      <c r="F28" s="115"/>
      <c r="G28" s="113"/>
      <c r="H28" s="115"/>
      <c r="I28" s="115"/>
      <c r="J28" s="115"/>
      <c r="K28" s="113"/>
      <c r="L28" s="115"/>
      <c r="M28" s="115" t="str">
        <f t="shared" si="1"/>
        <v>-</v>
      </c>
      <c r="N28" s="120"/>
      <c r="O28" s="22"/>
      <c r="P28" s="21"/>
    </row>
    <row r="29" spans="1:16" ht="24" customHeight="1" x14ac:dyDescent="0.15">
      <c r="A29" s="187"/>
      <c r="B29" s="171"/>
      <c r="C29" s="121">
        <v>10</v>
      </c>
      <c r="D29" s="113"/>
      <c r="E29" s="114"/>
      <c r="F29" s="115"/>
      <c r="G29" s="113"/>
      <c r="H29" s="115"/>
      <c r="I29" s="115"/>
      <c r="J29" s="115"/>
      <c r="K29" s="113"/>
      <c r="L29" s="115"/>
      <c r="M29" s="115" t="str">
        <f t="shared" si="1"/>
        <v>-</v>
      </c>
      <c r="N29" s="120"/>
      <c r="O29" s="22"/>
      <c r="P29" s="21"/>
    </row>
    <row r="30" spans="1:16" ht="27.95" customHeight="1" thickBot="1" x14ac:dyDescent="0.2">
      <c r="A30" s="176" t="s">
        <v>12</v>
      </c>
      <c r="B30" s="177"/>
      <c r="C30" s="161"/>
      <c r="D30" s="174" t="s">
        <v>98</v>
      </c>
      <c r="E30" s="175"/>
      <c r="F30" s="175"/>
      <c r="G30" s="175"/>
      <c r="H30" s="175"/>
      <c r="I30" s="175"/>
      <c r="J30" s="175"/>
      <c r="K30" s="175"/>
      <c r="L30" s="175"/>
      <c r="M30" s="111">
        <f>SUM(M20:M29)</f>
        <v>0</v>
      </c>
    </row>
    <row r="31" spans="1:16" ht="15" customHeight="1" x14ac:dyDescent="0.15">
      <c r="A31" s="71"/>
      <c r="B31" s="71"/>
      <c r="C31" s="72"/>
      <c r="D31" s="72"/>
      <c r="E31" s="71"/>
      <c r="F31" s="72"/>
      <c r="G31" s="72"/>
      <c r="H31" s="72"/>
      <c r="I31" s="72"/>
      <c r="J31" s="72"/>
      <c r="K31" s="71"/>
      <c r="L31" s="72"/>
      <c r="M31" s="72"/>
    </row>
    <row r="32" spans="1:16" s="1" customFormat="1" ht="27.95" customHeight="1" x14ac:dyDescent="0.15">
      <c r="A32" s="168"/>
      <c r="B32" s="169"/>
      <c r="C32" s="122" t="s">
        <v>2</v>
      </c>
      <c r="D32" s="122" t="s">
        <v>0</v>
      </c>
      <c r="E32" s="122" t="s">
        <v>3</v>
      </c>
      <c r="F32" s="100" t="s">
        <v>22</v>
      </c>
      <c r="G32" s="122" t="s">
        <v>13</v>
      </c>
      <c r="H32" s="122" t="s">
        <v>4</v>
      </c>
      <c r="I32" s="122" t="s">
        <v>6</v>
      </c>
      <c r="J32" s="122" t="s">
        <v>7</v>
      </c>
      <c r="K32" s="122" t="s">
        <v>1</v>
      </c>
      <c r="L32" s="101" t="s">
        <v>24</v>
      </c>
      <c r="M32" s="100" t="s">
        <v>23</v>
      </c>
      <c r="N32" s="3" t="s">
        <v>43</v>
      </c>
      <c r="O32" s="3" t="s">
        <v>9</v>
      </c>
      <c r="P32" s="3" t="s">
        <v>10</v>
      </c>
    </row>
    <row r="33" spans="1:16" ht="24" customHeight="1" x14ac:dyDescent="0.15">
      <c r="A33" s="164" t="s">
        <v>49</v>
      </c>
      <c r="B33" s="166" t="s">
        <v>99</v>
      </c>
      <c r="C33" s="112">
        <v>1</v>
      </c>
      <c r="D33" s="113"/>
      <c r="E33" s="114"/>
      <c r="F33" s="115"/>
      <c r="G33" s="113"/>
      <c r="H33" s="115"/>
      <c r="I33" s="115"/>
      <c r="J33" s="115"/>
      <c r="K33" s="113"/>
      <c r="L33" s="115"/>
      <c r="M33" s="115" t="str">
        <f t="shared" ref="M33:M38" si="2">IF(L33="済",F33,"-")</f>
        <v>-</v>
      </c>
      <c r="N33" s="120"/>
      <c r="O33" s="22"/>
      <c r="P33" s="21"/>
    </row>
    <row r="34" spans="1:16" ht="24" customHeight="1" x14ac:dyDescent="0.15">
      <c r="A34" s="165"/>
      <c r="B34" s="167"/>
      <c r="C34" s="112">
        <v>2</v>
      </c>
      <c r="D34" s="113"/>
      <c r="E34" s="114"/>
      <c r="F34" s="115"/>
      <c r="G34" s="113"/>
      <c r="H34" s="115"/>
      <c r="I34" s="115"/>
      <c r="J34" s="115"/>
      <c r="K34" s="113"/>
      <c r="L34" s="115"/>
      <c r="M34" s="115" t="str">
        <f t="shared" si="2"/>
        <v>-</v>
      </c>
      <c r="N34" s="120"/>
      <c r="O34" s="22"/>
      <c r="P34" s="21"/>
    </row>
    <row r="35" spans="1:16" ht="24" customHeight="1" x14ac:dyDescent="0.15">
      <c r="A35" s="165"/>
      <c r="B35" s="167"/>
      <c r="C35" s="112">
        <v>3</v>
      </c>
      <c r="D35" s="113"/>
      <c r="E35" s="114"/>
      <c r="F35" s="115"/>
      <c r="G35" s="113"/>
      <c r="H35" s="115"/>
      <c r="I35" s="115"/>
      <c r="J35" s="115"/>
      <c r="K35" s="113"/>
      <c r="L35" s="115"/>
      <c r="M35" s="115" t="str">
        <f t="shared" si="2"/>
        <v>-</v>
      </c>
      <c r="N35" s="120"/>
      <c r="O35" s="22"/>
      <c r="P35" s="21"/>
    </row>
    <row r="36" spans="1:16" ht="24" customHeight="1" x14ac:dyDescent="0.15">
      <c r="A36" s="165"/>
      <c r="B36" s="167"/>
      <c r="C36" s="112">
        <v>4</v>
      </c>
      <c r="D36" s="113"/>
      <c r="E36" s="114"/>
      <c r="F36" s="115"/>
      <c r="G36" s="113"/>
      <c r="H36" s="115"/>
      <c r="I36" s="115"/>
      <c r="J36" s="115"/>
      <c r="K36" s="113"/>
      <c r="L36" s="115"/>
      <c r="M36" s="115" t="str">
        <f t="shared" si="2"/>
        <v>-</v>
      </c>
      <c r="N36" s="120"/>
      <c r="O36" s="22"/>
      <c r="P36" s="21"/>
    </row>
    <row r="37" spans="1:16" ht="24" customHeight="1" x14ac:dyDescent="0.15">
      <c r="A37" s="165"/>
      <c r="B37" s="167"/>
      <c r="C37" s="112">
        <v>5</v>
      </c>
      <c r="D37" s="113"/>
      <c r="E37" s="114"/>
      <c r="F37" s="115"/>
      <c r="G37" s="113"/>
      <c r="H37" s="115"/>
      <c r="I37" s="115"/>
      <c r="J37" s="115"/>
      <c r="K37" s="113"/>
      <c r="L37" s="115"/>
      <c r="M37" s="115" t="str">
        <f t="shared" si="2"/>
        <v>-</v>
      </c>
      <c r="N37" s="120"/>
      <c r="O37" s="22"/>
      <c r="P37" s="21"/>
    </row>
    <row r="38" spans="1:16" ht="24" customHeight="1" x14ac:dyDescent="0.15">
      <c r="A38" s="165"/>
      <c r="B38" s="167"/>
      <c r="C38" s="112">
        <v>6</v>
      </c>
      <c r="D38" s="113"/>
      <c r="E38" s="114"/>
      <c r="F38" s="115"/>
      <c r="G38" s="113"/>
      <c r="H38" s="115"/>
      <c r="I38" s="115"/>
      <c r="J38" s="115"/>
      <c r="K38" s="113"/>
      <c r="L38" s="115"/>
      <c r="M38" s="115" t="str">
        <f t="shared" si="2"/>
        <v>-</v>
      </c>
      <c r="N38" s="120"/>
      <c r="O38" s="22"/>
      <c r="P38" s="21"/>
    </row>
    <row r="39" spans="1:16" ht="27.95" customHeight="1" thickBot="1" x14ac:dyDescent="0.2">
      <c r="A39" s="159" t="s">
        <v>12</v>
      </c>
      <c r="B39" s="160"/>
      <c r="C39" s="161"/>
      <c r="D39" s="162" t="s">
        <v>100</v>
      </c>
      <c r="E39" s="163"/>
      <c r="F39" s="163"/>
      <c r="G39" s="163"/>
      <c r="H39" s="163"/>
      <c r="I39" s="163"/>
      <c r="J39" s="163"/>
      <c r="K39" s="163"/>
      <c r="L39" s="163"/>
      <c r="M39" s="111">
        <f>SUM(M33:M38)</f>
        <v>0</v>
      </c>
    </row>
    <row r="40" spans="1:16" ht="15" customHeight="1" x14ac:dyDescent="0.15">
      <c r="A40" s="71"/>
      <c r="B40" s="71"/>
      <c r="C40" s="72"/>
      <c r="D40" s="72"/>
      <c r="E40" s="71"/>
      <c r="F40" s="72"/>
      <c r="G40" s="72"/>
      <c r="H40" s="72"/>
      <c r="I40" s="72"/>
      <c r="J40" s="72"/>
      <c r="K40" s="71"/>
      <c r="L40" s="72"/>
      <c r="M40" s="72"/>
    </row>
    <row r="41" spans="1:16" s="1" customFormat="1" ht="27.95" customHeight="1" x14ac:dyDescent="0.15">
      <c r="A41" s="168"/>
      <c r="B41" s="169"/>
      <c r="C41" s="122" t="s">
        <v>2</v>
      </c>
      <c r="D41" s="122" t="s">
        <v>0</v>
      </c>
      <c r="E41" s="122" t="s">
        <v>3</v>
      </c>
      <c r="F41" s="100" t="s">
        <v>22</v>
      </c>
      <c r="G41" s="122" t="s">
        <v>13</v>
      </c>
      <c r="H41" s="122" t="s">
        <v>4</v>
      </c>
      <c r="I41" s="122" t="s">
        <v>6</v>
      </c>
      <c r="J41" s="122" t="s">
        <v>7</v>
      </c>
      <c r="K41" s="122" t="s">
        <v>1</v>
      </c>
      <c r="L41" s="101" t="s">
        <v>24</v>
      </c>
      <c r="M41" s="100" t="s">
        <v>23</v>
      </c>
      <c r="N41" s="125" t="s">
        <v>8</v>
      </c>
      <c r="O41" s="125" t="s">
        <v>9</v>
      </c>
      <c r="P41" s="125" t="s">
        <v>10</v>
      </c>
    </row>
    <row r="42" spans="1:16" s="128" customFormat="1" ht="24" customHeight="1" x14ac:dyDescent="0.15">
      <c r="A42" s="164" t="s">
        <v>48</v>
      </c>
      <c r="B42" s="166" t="s">
        <v>101</v>
      </c>
      <c r="C42" s="121">
        <v>1</v>
      </c>
      <c r="D42" s="113"/>
      <c r="E42" s="114"/>
      <c r="F42" s="115"/>
      <c r="G42" s="113"/>
      <c r="H42" s="115"/>
      <c r="I42" s="115"/>
      <c r="J42" s="115"/>
      <c r="K42" s="113"/>
      <c r="L42" s="115"/>
      <c r="M42" s="115" t="str">
        <f t="shared" ref="M42:M47" si="3">IF(L42="済",F42,"-")</f>
        <v>-</v>
      </c>
      <c r="N42" s="126"/>
      <c r="O42" s="127"/>
      <c r="P42" s="126"/>
    </row>
    <row r="43" spans="1:16" s="128" customFormat="1" ht="24" customHeight="1" x14ac:dyDescent="0.15">
      <c r="A43" s="165"/>
      <c r="B43" s="167"/>
      <c r="C43" s="121">
        <v>2</v>
      </c>
      <c r="D43" s="113"/>
      <c r="E43" s="114"/>
      <c r="F43" s="115"/>
      <c r="G43" s="113"/>
      <c r="H43" s="115"/>
      <c r="I43" s="115"/>
      <c r="J43" s="115"/>
      <c r="K43" s="113"/>
      <c r="L43" s="115"/>
      <c r="M43" s="115" t="str">
        <f t="shared" si="3"/>
        <v>-</v>
      </c>
      <c r="N43" s="126"/>
      <c r="O43" s="127"/>
      <c r="P43" s="126"/>
    </row>
    <row r="44" spans="1:16" s="128" customFormat="1" ht="24" customHeight="1" x14ac:dyDescent="0.15">
      <c r="A44" s="165"/>
      <c r="B44" s="167"/>
      <c r="C44" s="121">
        <v>3</v>
      </c>
      <c r="D44" s="113"/>
      <c r="E44" s="114"/>
      <c r="F44" s="115"/>
      <c r="G44" s="113"/>
      <c r="H44" s="115"/>
      <c r="I44" s="115"/>
      <c r="J44" s="115"/>
      <c r="K44" s="113"/>
      <c r="L44" s="115"/>
      <c r="M44" s="115" t="str">
        <f t="shared" si="3"/>
        <v>-</v>
      </c>
      <c r="N44" s="126"/>
      <c r="O44" s="127"/>
      <c r="P44" s="126"/>
    </row>
    <row r="45" spans="1:16" s="128" customFormat="1" ht="24" customHeight="1" x14ac:dyDescent="0.15">
      <c r="A45" s="165"/>
      <c r="B45" s="167"/>
      <c r="C45" s="121">
        <v>4</v>
      </c>
      <c r="D45" s="113"/>
      <c r="E45" s="114"/>
      <c r="F45" s="115"/>
      <c r="G45" s="113"/>
      <c r="H45" s="115"/>
      <c r="I45" s="115"/>
      <c r="J45" s="115"/>
      <c r="K45" s="113"/>
      <c r="L45" s="115"/>
      <c r="M45" s="115" t="str">
        <f t="shared" si="3"/>
        <v>-</v>
      </c>
      <c r="N45" s="126"/>
      <c r="O45" s="127"/>
      <c r="P45" s="126"/>
    </row>
    <row r="46" spans="1:16" s="128" customFormat="1" ht="24" customHeight="1" x14ac:dyDescent="0.15">
      <c r="A46" s="165"/>
      <c r="B46" s="167"/>
      <c r="C46" s="121">
        <v>5</v>
      </c>
      <c r="D46" s="113"/>
      <c r="E46" s="114"/>
      <c r="F46" s="115"/>
      <c r="G46" s="113"/>
      <c r="H46" s="115"/>
      <c r="I46" s="115"/>
      <c r="J46" s="115"/>
      <c r="K46" s="113"/>
      <c r="L46" s="115"/>
      <c r="M46" s="115" t="str">
        <f t="shared" si="3"/>
        <v>-</v>
      </c>
      <c r="N46" s="126"/>
      <c r="O46" s="127"/>
      <c r="P46" s="126"/>
    </row>
    <row r="47" spans="1:16" s="128" customFormat="1" ht="24" customHeight="1" x14ac:dyDescent="0.15">
      <c r="A47" s="165"/>
      <c r="B47" s="167"/>
      <c r="C47" s="121">
        <v>6</v>
      </c>
      <c r="D47" s="113"/>
      <c r="E47" s="114"/>
      <c r="F47" s="115"/>
      <c r="G47" s="113"/>
      <c r="H47" s="115"/>
      <c r="I47" s="115"/>
      <c r="J47" s="115"/>
      <c r="K47" s="113"/>
      <c r="L47" s="115"/>
      <c r="M47" s="115" t="str">
        <f t="shared" si="3"/>
        <v>-</v>
      </c>
      <c r="N47" s="126"/>
      <c r="O47" s="127"/>
      <c r="P47" s="126"/>
    </row>
    <row r="48" spans="1:16" s="128" customFormat="1" ht="24" customHeight="1" x14ac:dyDescent="0.15">
      <c r="A48" s="123"/>
      <c r="B48" s="124"/>
      <c r="C48" s="121">
        <v>7</v>
      </c>
      <c r="D48" s="113"/>
      <c r="E48" s="114"/>
      <c r="F48" s="115"/>
      <c r="G48" s="113"/>
      <c r="H48" s="115"/>
      <c r="I48" s="115"/>
      <c r="J48" s="115"/>
      <c r="K48" s="113"/>
      <c r="L48" s="115"/>
      <c r="M48" s="115"/>
      <c r="N48" s="126"/>
      <c r="O48" s="127"/>
      <c r="P48" s="126"/>
    </row>
    <row r="49" spans="1:16" ht="27.95" customHeight="1" thickBot="1" x14ac:dyDescent="0.2">
      <c r="A49" s="159" t="s">
        <v>12</v>
      </c>
      <c r="B49" s="160"/>
      <c r="C49" s="161"/>
      <c r="D49" s="174" t="s">
        <v>102</v>
      </c>
      <c r="E49" s="175"/>
      <c r="F49" s="175"/>
      <c r="G49" s="175"/>
      <c r="H49" s="175"/>
      <c r="I49" s="175"/>
      <c r="J49" s="175"/>
      <c r="K49" s="175"/>
      <c r="L49" s="175"/>
      <c r="M49" s="111">
        <f>SUM(M42:M47)</f>
        <v>0</v>
      </c>
    </row>
    <row r="50" spans="1:16" ht="15" customHeight="1" x14ac:dyDescent="0.15">
      <c r="A50" s="71"/>
      <c r="B50" s="71"/>
      <c r="C50" s="72"/>
      <c r="D50" s="72"/>
      <c r="E50" s="71"/>
      <c r="F50" s="72"/>
      <c r="G50" s="72"/>
      <c r="H50" s="72"/>
      <c r="I50" s="72"/>
      <c r="J50" s="72"/>
      <c r="K50" s="71"/>
      <c r="L50" s="72"/>
      <c r="M50" s="72"/>
    </row>
    <row r="51" spans="1:16" s="1" customFormat="1" ht="27.95" customHeight="1" x14ac:dyDescent="0.15">
      <c r="A51" s="168"/>
      <c r="B51" s="169"/>
      <c r="C51" s="122" t="s">
        <v>2</v>
      </c>
      <c r="D51" s="122" t="s">
        <v>0</v>
      </c>
      <c r="E51" s="122" t="s">
        <v>3</v>
      </c>
      <c r="F51" s="100" t="s">
        <v>22</v>
      </c>
      <c r="G51" s="122" t="s">
        <v>13</v>
      </c>
      <c r="H51" s="122" t="s">
        <v>4</v>
      </c>
      <c r="I51" s="122" t="s">
        <v>6</v>
      </c>
      <c r="J51" s="122" t="s">
        <v>7</v>
      </c>
      <c r="K51" s="122" t="s">
        <v>1</v>
      </c>
      <c r="L51" s="101" t="s">
        <v>24</v>
      </c>
      <c r="M51" s="100" t="s">
        <v>23</v>
      </c>
      <c r="N51" s="3" t="s">
        <v>8</v>
      </c>
      <c r="O51" s="3" t="s">
        <v>9</v>
      </c>
      <c r="P51" s="3" t="s">
        <v>10</v>
      </c>
    </row>
    <row r="52" spans="1:16" ht="24" customHeight="1" x14ac:dyDescent="0.15">
      <c r="A52" s="164" t="s">
        <v>48</v>
      </c>
      <c r="B52" s="166" t="s">
        <v>103</v>
      </c>
      <c r="C52" s="121">
        <v>1</v>
      </c>
      <c r="D52" s="113"/>
      <c r="E52" s="114"/>
      <c r="F52" s="115"/>
      <c r="G52" s="113"/>
      <c r="H52" s="115"/>
      <c r="I52" s="115"/>
      <c r="J52" s="115"/>
      <c r="K52" s="113"/>
      <c r="L52" s="115"/>
      <c r="M52" s="115" t="str">
        <f t="shared" ref="M52:M57" si="4">IF(L52="済",F52,"-")</f>
        <v>-</v>
      </c>
      <c r="N52" s="120"/>
      <c r="O52" s="22"/>
      <c r="P52" s="21"/>
    </row>
    <row r="53" spans="1:16" ht="24" customHeight="1" x14ac:dyDescent="0.15">
      <c r="A53" s="165"/>
      <c r="B53" s="167"/>
      <c r="C53" s="121">
        <v>2</v>
      </c>
      <c r="D53" s="113"/>
      <c r="E53" s="114"/>
      <c r="F53" s="115"/>
      <c r="G53" s="113"/>
      <c r="H53" s="115"/>
      <c r="I53" s="115"/>
      <c r="J53" s="115"/>
      <c r="K53" s="113"/>
      <c r="L53" s="115"/>
      <c r="M53" s="115" t="str">
        <f t="shared" si="4"/>
        <v>-</v>
      </c>
      <c r="N53" s="120"/>
      <c r="O53" s="22"/>
      <c r="P53" s="21"/>
    </row>
    <row r="54" spans="1:16" ht="24" customHeight="1" x14ac:dyDescent="0.15">
      <c r="A54" s="165"/>
      <c r="B54" s="167"/>
      <c r="C54" s="121">
        <v>3</v>
      </c>
      <c r="D54" s="113"/>
      <c r="E54" s="114"/>
      <c r="F54" s="115"/>
      <c r="G54" s="113"/>
      <c r="H54" s="115"/>
      <c r="I54" s="115"/>
      <c r="J54" s="115"/>
      <c r="K54" s="113"/>
      <c r="L54" s="115"/>
      <c r="M54" s="115" t="str">
        <f t="shared" si="4"/>
        <v>-</v>
      </c>
      <c r="N54" s="120"/>
      <c r="O54" s="22"/>
      <c r="P54" s="21"/>
    </row>
    <row r="55" spans="1:16" ht="24" customHeight="1" x14ac:dyDescent="0.15">
      <c r="A55" s="165"/>
      <c r="B55" s="167"/>
      <c r="C55" s="121">
        <v>4</v>
      </c>
      <c r="D55" s="113"/>
      <c r="E55" s="114"/>
      <c r="F55" s="115"/>
      <c r="G55" s="113"/>
      <c r="H55" s="115"/>
      <c r="I55" s="115"/>
      <c r="J55" s="115"/>
      <c r="K55" s="113"/>
      <c r="L55" s="115"/>
      <c r="M55" s="115" t="str">
        <f t="shared" si="4"/>
        <v>-</v>
      </c>
      <c r="N55" s="120"/>
      <c r="O55" s="22"/>
      <c r="P55" s="21"/>
    </row>
    <row r="56" spans="1:16" ht="24" customHeight="1" x14ac:dyDescent="0.15">
      <c r="A56" s="165"/>
      <c r="B56" s="167"/>
      <c r="C56" s="121">
        <v>5</v>
      </c>
      <c r="D56" s="113"/>
      <c r="E56" s="114"/>
      <c r="F56" s="115"/>
      <c r="G56" s="113"/>
      <c r="H56" s="115"/>
      <c r="I56" s="115"/>
      <c r="J56" s="115"/>
      <c r="K56" s="113"/>
      <c r="L56" s="115"/>
      <c r="M56" s="115" t="str">
        <f t="shared" si="4"/>
        <v>-</v>
      </c>
      <c r="N56" s="120"/>
      <c r="O56" s="22"/>
      <c r="P56" s="21"/>
    </row>
    <row r="57" spans="1:16" ht="24" customHeight="1" x14ac:dyDescent="0.15">
      <c r="A57" s="165"/>
      <c r="B57" s="167"/>
      <c r="C57" s="121">
        <v>6</v>
      </c>
      <c r="D57" s="113"/>
      <c r="E57" s="114"/>
      <c r="F57" s="115"/>
      <c r="G57" s="113"/>
      <c r="H57" s="115"/>
      <c r="I57" s="115"/>
      <c r="J57" s="115"/>
      <c r="K57" s="113"/>
      <c r="L57" s="115"/>
      <c r="M57" s="115" t="str">
        <f t="shared" si="4"/>
        <v>-</v>
      </c>
      <c r="N57" s="120"/>
      <c r="O57" s="22"/>
      <c r="P57" s="21"/>
    </row>
    <row r="58" spans="1:16" ht="24" customHeight="1" x14ac:dyDescent="0.15">
      <c r="A58" s="123"/>
      <c r="B58" s="124"/>
      <c r="C58" s="121">
        <v>7</v>
      </c>
      <c r="D58" s="113"/>
      <c r="E58" s="114"/>
      <c r="F58" s="115"/>
      <c r="G58" s="113"/>
      <c r="H58" s="115"/>
      <c r="I58" s="115"/>
      <c r="J58" s="115"/>
      <c r="K58" s="113"/>
      <c r="L58" s="115"/>
      <c r="M58" s="115"/>
      <c r="N58" s="85"/>
      <c r="O58" s="86"/>
      <c r="P58" s="85"/>
    </row>
    <row r="59" spans="1:16" ht="27.95" customHeight="1" thickBot="1" x14ac:dyDescent="0.2">
      <c r="A59" s="159" t="s">
        <v>12</v>
      </c>
      <c r="B59" s="160"/>
      <c r="C59" s="161"/>
      <c r="D59" s="174" t="s">
        <v>104</v>
      </c>
      <c r="E59" s="175"/>
      <c r="F59" s="175"/>
      <c r="G59" s="175"/>
      <c r="H59" s="175"/>
      <c r="I59" s="175"/>
      <c r="J59" s="175"/>
      <c r="K59" s="175"/>
      <c r="L59" s="175"/>
      <c r="M59" s="111">
        <f>SUM(M52:M57)</f>
        <v>0</v>
      </c>
    </row>
    <row r="60" spans="1:16" ht="15" customHeight="1" x14ac:dyDescent="0.15">
      <c r="A60" s="71"/>
      <c r="B60" s="71"/>
      <c r="C60" s="72"/>
      <c r="D60" s="72"/>
      <c r="E60" s="71"/>
      <c r="F60" s="72"/>
      <c r="G60" s="72"/>
      <c r="H60" s="72"/>
      <c r="I60" s="72"/>
      <c r="J60" s="72"/>
      <c r="K60" s="71"/>
      <c r="L60" s="72"/>
      <c r="M60" s="72"/>
    </row>
    <row r="61" spans="1:16" s="1" customFormat="1" ht="27.95" customHeight="1" x14ac:dyDescent="0.15">
      <c r="A61" s="168"/>
      <c r="B61" s="169"/>
      <c r="C61" s="122" t="s">
        <v>2</v>
      </c>
      <c r="D61" s="122" t="s">
        <v>0</v>
      </c>
      <c r="E61" s="122" t="s">
        <v>3</v>
      </c>
      <c r="F61" s="100" t="s">
        <v>22</v>
      </c>
      <c r="G61" s="122" t="s">
        <v>13</v>
      </c>
      <c r="H61" s="122" t="s">
        <v>4</v>
      </c>
      <c r="I61" s="122" t="s">
        <v>6</v>
      </c>
      <c r="J61" s="122" t="s">
        <v>7</v>
      </c>
      <c r="K61" s="122" t="s">
        <v>1</v>
      </c>
      <c r="L61" s="101" t="s">
        <v>24</v>
      </c>
      <c r="M61" s="100" t="s">
        <v>23</v>
      </c>
      <c r="N61" s="3" t="s">
        <v>43</v>
      </c>
      <c r="O61" s="3" t="s">
        <v>9</v>
      </c>
      <c r="P61" s="3" t="s">
        <v>10</v>
      </c>
    </row>
    <row r="62" spans="1:16" ht="24" customHeight="1" x14ac:dyDescent="0.15">
      <c r="A62" s="164" t="s">
        <v>50</v>
      </c>
      <c r="B62" s="178" t="s">
        <v>66</v>
      </c>
      <c r="C62" s="121">
        <v>1</v>
      </c>
      <c r="D62" s="113"/>
      <c r="E62" s="114"/>
      <c r="F62" s="115"/>
      <c r="G62" s="113"/>
      <c r="H62" s="115"/>
      <c r="I62" s="115"/>
      <c r="J62" s="115"/>
      <c r="K62" s="113"/>
      <c r="L62" s="115"/>
      <c r="M62" s="115" t="str">
        <f t="shared" ref="M62:M66" si="5">IF(L62="済",F62,"-")</f>
        <v>-</v>
      </c>
      <c r="N62" s="120"/>
      <c r="O62" s="22"/>
      <c r="P62" s="21"/>
    </row>
    <row r="63" spans="1:16" ht="24" customHeight="1" x14ac:dyDescent="0.15">
      <c r="A63" s="165"/>
      <c r="B63" s="179"/>
      <c r="C63" s="121">
        <v>2</v>
      </c>
      <c r="D63" s="113"/>
      <c r="E63" s="114"/>
      <c r="F63" s="115"/>
      <c r="G63" s="113"/>
      <c r="H63" s="115"/>
      <c r="I63" s="115"/>
      <c r="J63" s="115"/>
      <c r="K63" s="113"/>
      <c r="L63" s="115"/>
      <c r="M63" s="115" t="str">
        <f t="shared" si="5"/>
        <v>-</v>
      </c>
      <c r="N63" s="120"/>
      <c r="O63" s="22"/>
      <c r="P63" s="21"/>
    </row>
    <row r="64" spans="1:16" ht="24" customHeight="1" x14ac:dyDescent="0.15">
      <c r="A64" s="165"/>
      <c r="B64" s="179"/>
      <c r="C64" s="121">
        <v>3</v>
      </c>
      <c r="D64" s="113"/>
      <c r="E64" s="114"/>
      <c r="F64" s="115"/>
      <c r="G64" s="113"/>
      <c r="H64" s="115"/>
      <c r="I64" s="115"/>
      <c r="J64" s="115"/>
      <c r="K64" s="113"/>
      <c r="L64" s="115"/>
      <c r="M64" s="115" t="str">
        <f t="shared" si="5"/>
        <v>-</v>
      </c>
      <c r="N64" s="120"/>
      <c r="O64" s="22"/>
      <c r="P64" s="21"/>
    </row>
    <row r="65" spans="1:16" ht="24" customHeight="1" x14ac:dyDescent="0.15">
      <c r="A65" s="165"/>
      <c r="B65" s="179"/>
      <c r="C65" s="121">
        <v>4</v>
      </c>
      <c r="D65" s="113"/>
      <c r="E65" s="114"/>
      <c r="F65" s="115"/>
      <c r="G65" s="113"/>
      <c r="H65" s="115"/>
      <c r="I65" s="115"/>
      <c r="J65" s="115"/>
      <c r="K65" s="113"/>
      <c r="L65" s="115"/>
      <c r="M65" s="115" t="str">
        <f t="shared" si="5"/>
        <v>-</v>
      </c>
      <c r="N65" s="120"/>
      <c r="O65" s="22"/>
      <c r="P65" s="21"/>
    </row>
    <row r="66" spans="1:16" ht="24" customHeight="1" x14ac:dyDescent="0.15">
      <c r="A66" s="165"/>
      <c r="B66" s="179"/>
      <c r="C66" s="121">
        <v>5</v>
      </c>
      <c r="D66" s="113"/>
      <c r="E66" s="114"/>
      <c r="F66" s="115"/>
      <c r="G66" s="113"/>
      <c r="H66" s="115"/>
      <c r="I66" s="115"/>
      <c r="J66" s="115"/>
      <c r="K66" s="113"/>
      <c r="L66" s="115"/>
      <c r="M66" s="115" t="str">
        <f t="shared" si="5"/>
        <v>-</v>
      </c>
      <c r="N66" s="120"/>
      <c r="O66" s="22"/>
      <c r="P66" s="21"/>
    </row>
    <row r="67" spans="1:16" ht="27.95" customHeight="1" thickBot="1" x14ac:dyDescent="0.2">
      <c r="A67" s="159" t="s">
        <v>12</v>
      </c>
      <c r="B67" s="160"/>
      <c r="C67" s="161"/>
      <c r="D67" s="162" t="s">
        <v>107</v>
      </c>
      <c r="E67" s="163"/>
      <c r="F67" s="163"/>
      <c r="G67" s="163"/>
      <c r="H67" s="163"/>
      <c r="I67" s="163"/>
      <c r="J67" s="163"/>
      <c r="K67" s="163"/>
      <c r="L67" s="163"/>
      <c r="M67" s="111">
        <f>SUM(M62:M66)</f>
        <v>0</v>
      </c>
    </row>
    <row r="68" spans="1:16" ht="15" customHeight="1" x14ac:dyDescent="0.15">
      <c r="A68" s="71"/>
      <c r="B68" s="71"/>
      <c r="C68" s="72"/>
      <c r="D68" s="72"/>
      <c r="E68" s="71"/>
      <c r="F68" s="72"/>
      <c r="G68" s="72"/>
      <c r="H68" s="72"/>
      <c r="I68" s="72"/>
      <c r="J68" s="72"/>
      <c r="K68" s="71"/>
      <c r="L68" s="72"/>
      <c r="M68" s="72"/>
    </row>
    <row r="69" spans="1:16" s="1" customFormat="1" ht="27.75" customHeight="1" x14ac:dyDescent="0.15">
      <c r="A69" s="168"/>
      <c r="B69" s="169"/>
      <c r="C69" s="122" t="s">
        <v>2</v>
      </c>
      <c r="D69" s="122" t="s">
        <v>0</v>
      </c>
      <c r="E69" s="122" t="s">
        <v>3</v>
      </c>
      <c r="F69" s="100" t="s">
        <v>22</v>
      </c>
      <c r="G69" s="122" t="s">
        <v>13</v>
      </c>
      <c r="H69" s="122" t="s">
        <v>4</v>
      </c>
      <c r="I69" s="122" t="s">
        <v>6</v>
      </c>
      <c r="J69" s="122" t="s">
        <v>7</v>
      </c>
      <c r="K69" s="122" t="s">
        <v>1</v>
      </c>
      <c r="L69" s="101" t="s">
        <v>24</v>
      </c>
      <c r="M69" s="100" t="s">
        <v>23</v>
      </c>
      <c r="N69" s="3" t="s">
        <v>43</v>
      </c>
      <c r="O69" s="3" t="s">
        <v>9</v>
      </c>
      <c r="P69" s="3" t="s">
        <v>10</v>
      </c>
    </row>
    <row r="70" spans="1:16" ht="24" customHeight="1" x14ac:dyDescent="0.15">
      <c r="A70" s="170" t="s">
        <v>50</v>
      </c>
      <c r="B70" s="172" t="s">
        <v>65</v>
      </c>
      <c r="C70" s="121">
        <v>1</v>
      </c>
      <c r="D70" s="113"/>
      <c r="E70" s="114"/>
      <c r="F70" s="115"/>
      <c r="G70" s="113"/>
      <c r="H70" s="115"/>
      <c r="I70" s="115"/>
      <c r="J70" s="115"/>
      <c r="K70" s="113"/>
      <c r="L70" s="115"/>
      <c r="M70" s="115" t="str">
        <f t="shared" ref="M70:M74" si="6">IF(L70="済",F70,"-")</f>
        <v>-</v>
      </c>
      <c r="N70" s="120"/>
      <c r="O70" s="22"/>
      <c r="P70" s="21"/>
    </row>
    <row r="71" spans="1:16" ht="24" customHeight="1" x14ac:dyDescent="0.15">
      <c r="A71" s="171"/>
      <c r="B71" s="180"/>
      <c r="C71" s="121">
        <v>2</v>
      </c>
      <c r="D71" s="113"/>
      <c r="E71" s="114"/>
      <c r="F71" s="115"/>
      <c r="G71" s="113"/>
      <c r="H71" s="115"/>
      <c r="I71" s="115"/>
      <c r="J71" s="115"/>
      <c r="K71" s="113"/>
      <c r="L71" s="115"/>
      <c r="M71" s="115" t="str">
        <f t="shared" si="6"/>
        <v>-</v>
      </c>
      <c r="N71" s="120"/>
      <c r="O71" s="22"/>
      <c r="P71" s="21"/>
    </row>
    <row r="72" spans="1:16" ht="24" customHeight="1" x14ac:dyDescent="0.15">
      <c r="A72" s="171"/>
      <c r="B72" s="180"/>
      <c r="C72" s="121">
        <v>3</v>
      </c>
      <c r="D72" s="113"/>
      <c r="E72" s="114"/>
      <c r="F72" s="115"/>
      <c r="G72" s="113"/>
      <c r="H72" s="115"/>
      <c r="I72" s="115"/>
      <c r="J72" s="115"/>
      <c r="K72" s="113"/>
      <c r="L72" s="115"/>
      <c r="M72" s="115" t="str">
        <f t="shared" si="6"/>
        <v>-</v>
      </c>
      <c r="N72" s="120"/>
      <c r="O72" s="22"/>
      <c r="P72" s="21"/>
    </row>
    <row r="73" spans="1:16" ht="24" customHeight="1" x14ac:dyDescent="0.15">
      <c r="A73" s="171"/>
      <c r="B73" s="180"/>
      <c r="C73" s="121">
        <v>4</v>
      </c>
      <c r="D73" s="113"/>
      <c r="E73" s="114"/>
      <c r="F73" s="115"/>
      <c r="G73" s="113"/>
      <c r="H73" s="115"/>
      <c r="I73" s="115"/>
      <c r="J73" s="115"/>
      <c r="K73" s="113"/>
      <c r="L73" s="115"/>
      <c r="M73" s="115" t="str">
        <f t="shared" si="6"/>
        <v>-</v>
      </c>
      <c r="N73" s="120"/>
      <c r="O73" s="22"/>
      <c r="P73" s="21"/>
    </row>
    <row r="74" spans="1:16" ht="24" customHeight="1" x14ac:dyDescent="0.15">
      <c r="A74" s="171"/>
      <c r="B74" s="180"/>
      <c r="C74" s="121">
        <v>5</v>
      </c>
      <c r="D74" s="113"/>
      <c r="E74" s="114"/>
      <c r="F74" s="115"/>
      <c r="G74" s="113"/>
      <c r="H74" s="115"/>
      <c r="I74" s="115"/>
      <c r="J74" s="115"/>
      <c r="K74" s="113"/>
      <c r="L74" s="115"/>
      <c r="M74" s="115" t="str">
        <f t="shared" si="6"/>
        <v>-</v>
      </c>
      <c r="N74" s="120"/>
      <c r="O74" s="22"/>
      <c r="P74" s="21"/>
    </row>
    <row r="75" spans="1:16" ht="27.95" customHeight="1" thickBot="1" x14ac:dyDescent="0.2">
      <c r="A75" s="159" t="s">
        <v>12</v>
      </c>
      <c r="B75" s="160"/>
      <c r="C75" s="161"/>
      <c r="D75" s="162" t="s">
        <v>107</v>
      </c>
      <c r="E75" s="163"/>
      <c r="F75" s="163"/>
      <c r="G75" s="163"/>
      <c r="H75" s="163"/>
      <c r="I75" s="163"/>
      <c r="J75" s="163"/>
      <c r="K75" s="163"/>
      <c r="L75" s="163"/>
      <c r="M75" s="111">
        <f>SUM(M70:M74)</f>
        <v>0</v>
      </c>
    </row>
    <row r="76" spans="1:16" s="7" customFormat="1" ht="15" customHeight="1" x14ac:dyDescent="0.15">
      <c r="A76" s="82"/>
      <c r="B76" s="82"/>
      <c r="C76" s="82"/>
      <c r="D76" s="83"/>
      <c r="E76" s="83"/>
      <c r="F76" s="83"/>
      <c r="G76" s="83"/>
      <c r="H76" s="83"/>
      <c r="I76" s="83"/>
      <c r="J76" s="83"/>
      <c r="K76" s="83"/>
      <c r="L76" s="83"/>
      <c r="M76" s="83"/>
      <c r="O76" s="9"/>
    </row>
    <row r="77" spans="1:16" s="7" customFormat="1" ht="27.95" customHeight="1" x14ac:dyDescent="0.15">
      <c r="A77" s="168"/>
      <c r="B77" s="169"/>
      <c r="C77" s="122" t="s">
        <v>2</v>
      </c>
      <c r="D77" s="122" t="s">
        <v>0</v>
      </c>
      <c r="E77" s="122" t="s">
        <v>3</v>
      </c>
      <c r="F77" s="100" t="s">
        <v>22</v>
      </c>
      <c r="G77" s="122" t="s">
        <v>13</v>
      </c>
      <c r="H77" s="122" t="s">
        <v>4</v>
      </c>
      <c r="I77" s="122" t="s">
        <v>6</v>
      </c>
      <c r="J77" s="122" t="s">
        <v>7</v>
      </c>
      <c r="K77" s="122" t="s">
        <v>1</v>
      </c>
      <c r="L77" s="101" t="s">
        <v>24</v>
      </c>
      <c r="M77" s="100" t="s">
        <v>23</v>
      </c>
      <c r="N77" s="3" t="s">
        <v>43</v>
      </c>
      <c r="O77" s="3" t="s">
        <v>9</v>
      </c>
      <c r="P77" s="3" t="s">
        <v>10</v>
      </c>
    </row>
    <row r="78" spans="1:16" s="7" customFormat="1" ht="24" customHeight="1" x14ac:dyDescent="0.15">
      <c r="A78" s="170" t="s">
        <v>50</v>
      </c>
      <c r="B78" s="172" t="s">
        <v>51</v>
      </c>
      <c r="C78" s="121">
        <v>1</v>
      </c>
      <c r="D78" s="129"/>
      <c r="E78" s="130"/>
      <c r="F78" s="131"/>
      <c r="G78" s="129"/>
      <c r="H78" s="131"/>
      <c r="I78" s="131"/>
      <c r="J78" s="131"/>
      <c r="K78" s="129"/>
      <c r="L78" s="131"/>
      <c r="M78" s="131" t="str">
        <f t="shared" ref="M78:M82" si="7">IF(L78="済",F78,"-")</f>
        <v>-</v>
      </c>
      <c r="N78" s="120"/>
      <c r="O78" s="22"/>
      <c r="P78" s="21"/>
    </row>
    <row r="79" spans="1:16" s="7" customFormat="1" ht="24" customHeight="1" x14ac:dyDescent="0.15">
      <c r="A79" s="171"/>
      <c r="B79" s="173"/>
      <c r="C79" s="121">
        <v>2</v>
      </c>
      <c r="D79" s="129"/>
      <c r="E79" s="130"/>
      <c r="F79" s="131"/>
      <c r="G79" s="129"/>
      <c r="H79" s="131"/>
      <c r="I79" s="131"/>
      <c r="J79" s="131"/>
      <c r="K79" s="129"/>
      <c r="L79" s="131"/>
      <c r="M79" s="131" t="str">
        <f t="shared" si="7"/>
        <v>-</v>
      </c>
      <c r="N79" s="120"/>
      <c r="O79" s="22"/>
      <c r="P79" s="21"/>
    </row>
    <row r="80" spans="1:16" s="7" customFormat="1" ht="24" customHeight="1" x14ac:dyDescent="0.15">
      <c r="A80" s="171"/>
      <c r="B80" s="173"/>
      <c r="C80" s="121">
        <v>3</v>
      </c>
      <c r="D80" s="129"/>
      <c r="E80" s="130"/>
      <c r="F80" s="131"/>
      <c r="G80" s="129"/>
      <c r="H80" s="131"/>
      <c r="I80" s="131"/>
      <c r="J80" s="131"/>
      <c r="K80" s="129"/>
      <c r="L80" s="131"/>
      <c r="M80" s="131" t="str">
        <f t="shared" si="7"/>
        <v>-</v>
      </c>
      <c r="N80" s="120"/>
      <c r="O80" s="22"/>
      <c r="P80" s="21"/>
    </row>
    <row r="81" spans="1:16" s="7" customFormat="1" ht="24" customHeight="1" x14ac:dyDescent="0.15">
      <c r="A81" s="171"/>
      <c r="B81" s="173"/>
      <c r="C81" s="121">
        <v>4</v>
      </c>
      <c r="D81" s="129"/>
      <c r="E81" s="130"/>
      <c r="F81" s="131"/>
      <c r="G81" s="129"/>
      <c r="H81" s="131"/>
      <c r="I81" s="131"/>
      <c r="J81" s="131"/>
      <c r="K81" s="129"/>
      <c r="L81" s="131"/>
      <c r="M81" s="131" t="str">
        <f t="shared" si="7"/>
        <v>-</v>
      </c>
      <c r="N81" s="120"/>
      <c r="O81" s="22"/>
      <c r="P81" s="21"/>
    </row>
    <row r="82" spans="1:16" s="7" customFormat="1" ht="24" customHeight="1" x14ac:dyDescent="0.15">
      <c r="A82" s="171"/>
      <c r="B82" s="173"/>
      <c r="C82" s="121">
        <v>5</v>
      </c>
      <c r="D82" s="129"/>
      <c r="E82" s="130"/>
      <c r="F82" s="131"/>
      <c r="G82" s="129"/>
      <c r="H82" s="131"/>
      <c r="I82" s="131"/>
      <c r="J82" s="131"/>
      <c r="K82" s="129"/>
      <c r="L82" s="131"/>
      <c r="M82" s="131" t="str">
        <f t="shared" si="7"/>
        <v>-</v>
      </c>
      <c r="N82" s="120"/>
      <c r="O82" s="22"/>
      <c r="P82" s="21"/>
    </row>
    <row r="83" spans="1:16" s="7" customFormat="1" ht="27.75" customHeight="1" thickBot="1" x14ac:dyDescent="0.2">
      <c r="A83" s="159" t="s">
        <v>12</v>
      </c>
      <c r="B83" s="160"/>
      <c r="C83" s="161"/>
      <c r="D83" s="162" t="s">
        <v>107</v>
      </c>
      <c r="E83" s="163"/>
      <c r="F83" s="163"/>
      <c r="G83" s="163"/>
      <c r="H83" s="163"/>
      <c r="I83" s="163"/>
      <c r="J83" s="163"/>
      <c r="K83" s="163"/>
      <c r="L83" s="163"/>
      <c r="M83" s="111">
        <f>SUM(M78:M82)</f>
        <v>0</v>
      </c>
      <c r="N83"/>
      <c r="O83" s="2"/>
      <c r="P83"/>
    </row>
    <row r="84" spans="1:16" ht="15" customHeight="1" x14ac:dyDescent="0.15">
      <c r="A84" s="71"/>
      <c r="B84" s="71"/>
      <c r="C84" s="72"/>
      <c r="D84" s="72"/>
      <c r="E84" s="71"/>
      <c r="F84" s="72"/>
      <c r="G84" s="72"/>
      <c r="H84" s="72"/>
      <c r="I84" s="72"/>
      <c r="J84" s="72"/>
      <c r="K84" s="71"/>
      <c r="L84" s="72"/>
      <c r="M84" s="72"/>
    </row>
    <row r="85" spans="1:16" s="1" customFormat="1" ht="27.95" customHeight="1" x14ac:dyDescent="0.15">
      <c r="A85" s="168"/>
      <c r="B85" s="169"/>
      <c r="C85" s="122" t="s">
        <v>2</v>
      </c>
      <c r="D85" s="122" t="s">
        <v>0</v>
      </c>
      <c r="E85" s="122" t="s">
        <v>3</v>
      </c>
      <c r="F85" s="100" t="s">
        <v>22</v>
      </c>
      <c r="G85" s="122" t="s">
        <v>13</v>
      </c>
      <c r="H85" s="122" t="s">
        <v>4</v>
      </c>
      <c r="I85" s="122" t="s">
        <v>6</v>
      </c>
      <c r="J85" s="122" t="s">
        <v>7</v>
      </c>
      <c r="K85" s="122" t="s">
        <v>1</v>
      </c>
      <c r="L85" s="101" t="s">
        <v>24</v>
      </c>
      <c r="M85" s="100" t="s">
        <v>23</v>
      </c>
      <c r="N85" s="3" t="s">
        <v>43</v>
      </c>
      <c r="O85" s="3" t="s">
        <v>9</v>
      </c>
      <c r="P85" s="3" t="s">
        <v>10</v>
      </c>
    </row>
    <row r="86" spans="1:16" ht="24" customHeight="1" x14ac:dyDescent="0.15">
      <c r="A86" s="170" t="s">
        <v>50</v>
      </c>
      <c r="B86" s="172" t="s">
        <v>52</v>
      </c>
      <c r="C86" s="121">
        <v>1</v>
      </c>
      <c r="D86" s="113"/>
      <c r="E86" s="114"/>
      <c r="F86" s="115"/>
      <c r="G86" s="113"/>
      <c r="H86" s="115"/>
      <c r="I86" s="115"/>
      <c r="J86" s="115"/>
      <c r="K86" s="113"/>
      <c r="L86" s="115"/>
      <c r="M86" s="115" t="str">
        <f t="shared" ref="M86:M90" si="8">IF(L86="済",F86,"-")</f>
        <v>-</v>
      </c>
      <c r="N86" s="120"/>
      <c r="O86" s="22"/>
      <c r="P86" s="21"/>
    </row>
    <row r="87" spans="1:16" ht="24" customHeight="1" x14ac:dyDescent="0.15">
      <c r="A87" s="171"/>
      <c r="B87" s="173"/>
      <c r="C87" s="121">
        <v>2</v>
      </c>
      <c r="D87" s="113"/>
      <c r="E87" s="114"/>
      <c r="F87" s="115"/>
      <c r="G87" s="113"/>
      <c r="H87" s="115"/>
      <c r="I87" s="115"/>
      <c r="J87" s="115"/>
      <c r="K87" s="113"/>
      <c r="L87" s="115"/>
      <c r="M87" s="115" t="str">
        <f t="shared" si="8"/>
        <v>-</v>
      </c>
      <c r="N87" s="120"/>
      <c r="O87" s="22"/>
      <c r="P87" s="21"/>
    </row>
    <row r="88" spans="1:16" ht="24" customHeight="1" x14ac:dyDescent="0.15">
      <c r="A88" s="171"/>
      <c r="B88" s="173"/>
      <c r="C88" s="121">
        <v>3</v>
      </c>
      <c r="D88" s="113"/>
      <c r="E88" s="114"/>
      <c r="F88" s="115"/>
      <c r="G88" s="113"/>
      <c r="H88" s="115"/>
      <c r="I88" s="115"/>
      <c r="J88" s="115"/>
      <c r="K88" s="113"/>
      <c r="L88" s="115"/>
      <c r="M88" s="115" t="str">
        <f t="shared" si="8"/>
        <v>-</v>
      </c>
      <c r="N88" s="120"/>
      <c r="O88" s="22"/>
      <c r="P88" s="21"/>
    </row>
    <row r="89" spans="1:16" ht="24" customHeight="1" x14ac:dyDescent="0.15">
      <c r="A89" s="171"/>
      <c r="B89" s="173"/>
      <c r="C89" s="121">
        <v>4</v>
      </c>
      <c r="D89" s="113"/>
      <c r="E89" s="114"/>
      <c r="F89" s="115"/>
      <c r="G89" s="113"/>
      <c r="H89" s="115"/>
      <c r="I89" s="115"/>
      <c r="J89" s="115"/>
      <c r="K89" s="113"/>
      <c r="L89" s="115"/>
      <c r="M89" s="115" t="str">
        <f t="shared" si="8"/>
        <v>-</v>
      </c>
      <c r="N89" s="120"/>
      <c r="O89" s="22"/>
      <c r="P89" s="21"/>
    </row>
    <row r="90" spans="1:16" ht="24" customHeight="1" x14ac:dyDescent="0.15">
      <c r="A90" s="171"/>
      <c r="B90" s="173"/>
      <c r="C90" s="121">
        <v>5</v>
      </c>
      <c r="D90" s="113"/>
      <c r="E90" s="114"/>
      <c r="F90" s="115"/>
      <c r="G90" s="113"/>
      <c r="H90" s="115"/>
      <c r="I90" s="115"/>
      <c r="J90" s="115"/>
      <c r="K90" s="113"/>
      <c r="L90" s="115"/>
      <c r="M90" s="115" t="str">
        <f t="shared" si="8"/>
        <v>-</v>
      </c>
      <c r="N90" s="120"/>
      <c r="O90" s="22"/>
      <c r="P90" s="21"/>
    </row>
    <row r="91" spans="1:16" ht="27.95" customHeight="1" thickBot="1" x14ac:dyDescent="0.2">
      <c r="A91" s="159" t="s">
        <v>12</v>
      </c>
      <c r="B91" s="160"/>
      <c r="C91" s="161"/>
      <c r="D91" s="162" t="s">
        <v>107</v>
      </c>
      <c r="E91" s="163"/>
      <c r="F91" s="163"/>
      <c r="G91" s="163"/>
      <c r="H91" s="163"/>
      <c r="I91" s="163"/>
      <c r="J91" s="163"/>
      <c r="K91" s="163"/>
      <c r="L91" s="163"/>
      <c r="M91" s="111">
        <f>SUM(M86:M90)</f>
        <v>0</v>
      </c>
    </row>
    <row r="92" spans="1:16" ht="15" customHeight="1" x14ac:dyDescent="0.15">
      <c r="A92" s="71"/>
      <c r="B92" s="71"/>
      <c r="C92" s="72"/>
      <c r="D92" s="72"/>
      <c r="E92" s="71"/>
      <c r="F92" s="72"/>
      <c r="G92" s="72"/>
      <c r="H92" s="72"/>
      <c r="I92" s="72"/>
      <c r="J92" s="72"/>
      <c r="K92" s="71"/>
      <c r="L92" s="72"/>
      <c r="M92" s="72"/>
    </row>
    <row r="93" spans="1:16" s="1" customFormat="1" ht="27.95" customHeight="1" x14ac:dyDescent="0.15">
      <c r="A93" s="168"/>
      <c r="B93" s="169"/>
      <c r="C93" s="122" t="s">
        <v>2</v>
      </c>
      <c r="D93" s="122" t="s">
        <v>0</v>
      </c>
      <c r="E93" s="122" t="s">
        <v>3</v>
      </c>
      <c r="F93" s="100" t="s">
        <v>22</v>
      </c>
      <c r="G93" s="122" t="s">
        <v>13</v>
      </c>
      <c r="H93" s="122" t="s">
        <v>4</v>
      </c>
      <c r="I93" s="122" t="s">
        <v>6</v>
      </c>
      <c r="J93" s="122" t="s">
        <v>7</v>
      </c>
      <c r="K93" s="122" t="s">
        <v>1</v>
      </c>
      <c r="L93" s="101" t="s">
        <v>24</v>
      </c>
      <c r="M93" s="100" t="s">
        <v>23</v>
      </c>
      <c r="N93" s="3" t="s">
        <v>43</v>
      </c>
      <c r="O93" s="3" t="s">
        <v>9</v>
      </c>
      <c r="P93" s="3" t="s">
        <v>10</v>
      </c>
    </row>
    <row r="94" spans="1:16" ht="24" customHeight="1" x14ac:dyDescent="0.15">
      <c r="A94" s="170" t="s">
        <v>54</v>
      </c>
      <c r="B94" s="172" t="s">
        <v>53</v>
      </c>
      <c r="C94" s="121">
        <v>1</v>
      </c>
      <c r="D94" s="129"/>
      <c r="E94" s="114"/>
      <c r="F94" s="115"/>
      <c r="G94" s="113"/>
      <c r="H94" s="115"/>
      <c r="I94" s="115"/>
      <c r="J94" s="115"/>
      <c r="K94" s="113"/>
      <c r="L94" s="115"/>
      <c r="M94" s="115" t="str">
        <f t="shared" ref="M94:M103" si="9">IF(L94="済",F94,"-")</f>
        <v>-</v>
      </c>
      <c r="N94" s="120"/>
      <c r="O94" s="22"/>
      <c r="P94" s="21"/>
    </row>
    <row r="95" spans="1:16" ht="24" customHeight="1" x14ac:dyDescent="0.15">
      <c r="A95" s="171"/>
      <c r="B95" s="173"/>
      <c r="C95" s="121">
        <v>2</v>
      </c>
      <c r="D95" s="129"/>
      <c r="E95" s="114"/>
      <c r="F95" s="115"/>
      <c r="G95" s="113"/>
      <c r="H95" s="115"/>
      <c r="I95" s="115"/>
      <c r="J95" s="115"/>
      <c r="K95" s="113"/>
      <c r="L95" s="115"/>
      <c r="M95" s="115" t="str">
        <f t="shared" si="9"/>
        <v>-</v>
      </c>
      <c r="N95" s="120"/>
      <c r="O95" s="22"/>
      <c r="P95" s="21"/>
    </row>
    <row r="96" spans="1:16" ht="24" customHeight="1" x14ac:dyDescent="0.15">
      <c r="A96" s="171"/>
      <c r="B96" s="173"/>
      <c r="C96" s="121">
        <v>3</v>
      </c>
      <c r="D96" s="129"/>
      <c r="E96" s="114"/>
      <c r="F96" s="115"/>
      <c r="G96" s="113"/>
      <c r="H96" s="115"/>
      <c r="I96" s="115"/>
      <c r="J96" s="115"/>
      <c r="K96" s="113"/>
      <c r="L96" s="115"/>
      <c r="M96" s="115" t="str">
        <f t="shared" si="9"/>
        <v>-</v>
      </c>
      <c r="N96" s="120"/>
      <c r="O96" s="22"/>
      <c r="P96" s="21"/>
    </row>
    <row r="97" spans="1:16" ht="24" customHeight="1" x14ac:dyDescent="0.15">
      <c r="A97" s="171"/>
      <c r="B97" s="173"/>
      <c r="C97" s="121">
        <v>4</v>
      </c>
      <c r="D97" s="129"/>
      <c r="E97" s="114"/>
      <c r="F97" s="115"/>
      <c r="G97" s="113"/>
      <c r="H97" s="115"/>
      <c r="I97" s="115"/>
      <c r="J97" s="115"/>
      <c r="K97" s="113"/>
      <c r="L97" s="115"/>
      <c r="M97" s="115" t="str">
        <f t="shared" si="9"/>
        <v>-</v>
      </c>
      <c r="N97" s="120"/>
      <c r="O97" s="22"/>
      <c r="P97" s="21"/>
    </row>
    <row r="98" spans="1:16" ht="24" customHeight="1" x14ac:dyDescent="0.15">
      <c r="A98" s="171"/>
      <c r="B98" s="173"/>
      <c r="C98" s="121">
        <v>5</v>
      </c>
      <c r="D98" s="129"/>
      <c r="E98" s="114"/>
      <c r="F98" s="115"/>
      <c r="G98" s="113"/>
      <c r="H98" s="115"/>
      <c r="I98" s="115"/>
      <c r="J98" s="115"/>
      <c r="K98" s="113"/>
      <c r="L98" s="115"/>
      <c r="M98" s="115" t="str">
        <f t="shared" si="9"/>
        <v>-</v>
      </c>
      <c r="N98" s="120"/>
      <c r="O98" s="22"/>
      <c r="P98" s="21"/>
    </row>
    <row r="99" spans="1:16" ht="24" customHeight="1" x14ac:dyDescent="0.15">
      <c r="A99" s="171"/>
      <c r="B99" s="173"/>
      <c r="C99" s="121">
        <v>6</v>
      </c>
      <c r="D99" s="129"/>
      <c r="E99" s="114"/>
      <c r="F99" s="115"/>
      <c r="G99" s="113"/>
      <c r="H99" s="115"/>
      <c r="I99" s="115"/>
      <c r="J99" s="115"/>
      <c r="K99" s="113"/>
      <c r="L99" s="115"/>
      <c r="M99" s="115" t="str">
        <f t="shared" si="9"/>
        <v>-</v>
      </c>
      <c r="N99" s="120"/>
      <c r="O99" s="22"/>
      <c r="P99" s="21"/>
    </row>
    <row r="100" spans="1:16" ht="24" customHeight="1" x14ac:dyDescent="0.15">
      <c r="A100" s="171"/>
      <c r="B100" s="173"/>
      <c r="C100" s="121">
        <v>7</v>
      </c>
      <c r="D100" s="129"/>
      <c r="E100" s="114"/>
      <c r="F100" s="115"/>
      <c r="G100" s="113"/>
      <c r="H100" s="115"/>
      <c r="I100" s="115"/>
      <c r="J100" s="115"/>
      <c r="K100" s="113"/>
      <c r="L100" s="115"/>
      <c r="M100" s="115" t="str">
        <f t="shared" si="9"/>
        <v>-</v>
      </c>
      <c r="N100" s="120"/>
      <c r="O100" s="22"/>
      <c r="P100" s="21"/>
    </row>
    <row r="101" spans="1:16" ht="24" customHeight="1" x14ac:dyDescent="0.15">
      <c r="A101" s="171"/>
      <c r="B101" s="173"/>
      <c r="C101" s="121">
        <v>8</v>
      </c>
      <c r="D101" s="129"/>
      <c r="E101" s="114"/>
      <c r="F101" s="115"/>
      <c r="G101" s="113"/>
      <c r="H101" s="115"/>
      <c r="I101" s="115"/>
      <c r="J101" s="115"/>
      <c r="K101" s="113"/>
      <c r="L101" s="115"/>
      <c r="M101" s="115" t="str">
        <f t="shared" si="9"/>
        <v>-</v>
      </c>
      <c r="N101" s="120"/>
      <c r="O101" s="22"/>
      <c r="P101" s="21"/>
    </row>
    <row r="102" spans="1:16" ht="24" customHeight="1" x14ac:dyDescent="0.15">
      <c r="A102" s="171"/>
      <c r="B102" s="173"/>
      <c r="C102" s="121">
        <v>9</v>
      </c>
      <c r="D102" s="129"/>
      <c r="E102" s="114"/>
      <c r="F102" s="115"/>
      <c r="G102" s="113"/>
      <c r="H102" s="115"/>
      <c r="I102" s="115"/>
      <c r="J102" s="115"/>
      <c r="K102" s="113"/>
      <c r="L102" s="115"/>
      <c r="M102" s="115" t="str">
        <f t="shared" si="9"/>
        <v>-</v>
      </c>
      <c r="N102" s="120"/>
      <c r="O102" s="22"/>
      <c r="P102" s="21"/>
    </row>
    <row r="103" spans="1:16" ht="24" customHeight="1" x14ac:dyDescent="0.15">
      <c r="A103" s="171"/>
      <c r="B103" s="173"/>
      <c r="C103" s="121">
        <v>10</v>
      </c>
      <c r="D103" s="129"/>
      <c r="E103" s="114"/>
      <c r="F103" s="115"/>
      <c r="G103" s="113"/>
      <c r="H103" s="115"/>
      <c r="I103" s="115"/>
      <c r="J103" s="115"/>
      <c r="K103" s="113"/>
      <c r="L103" s="115"/>
      <c r="M103" s="115" t="str">
        <f t="shared" si="9"/>
        <v>-</v>
      </c>
      <c r="N103" s="120"/>
      <c r="O103" s="22"/>
      <c r="P103" s="21"/>
    </row>
    <row r="104" spans="1:16" ht="27.95" customHeight="1" thickBot="1" x14ac:dyDescent="0.2">
      <c r="A104" s="159" t="s">
        <v>12</v>
      </c>
      <c r="B104" s="160"/>
      <c r="C104" s="161"/>
      <c r="D104" s="162" t="s">
        <v>108</v>
      </c>
      <c r="E104" s="163"/>
      <c r="F104" s="163"/>
      <c r="G104" s="163"/>
      <c r="H104" s="163"/>
      <c r="I104" s="163"/>
      <c r="J104" s="163"/>
      <c r="K104" s="163"/>
      <c r="L104" s="163"/>
      <c r="M104" s="111">
        <f>SUM(M94:M103)</f>
        <v>0</v>
      </c>
    </row>
    <row r="105" spans="1:16" x14ac:dyDescent="0.15">
      <c r="A105" s="71"/>
      <c r="B105" s="71"/>
      <c r="C105" s="72"/>
      <c r="D105" s="72"/>
      <c r="E105" s="71"/>
      <c r="F105" s="72"/>
      <c r="G105" s="72"/>
      <c r="H105" s="72"/>
      <c r="I105" s="72"/>
      <c r="J105" s="72"/>
      <c r="K105" s="71"/>
      <c r="L105" s="72"/>
      <c r="M105" s="72"/>
    </row>
    <row r="106" spans="1:16" x14ac:dyDescent="0.15">
      <c r="A106" s="71"/>
      <c r="B106" s="71"/>
      <c r="C106" s="72"/>
      <c r="D106" s="72"/>
      <c r="E106" s="71"/>
      <c r="F106" s="72"/>
      <c r="G106" s="72"/>
      <c r="H106" s="72"/>
      <c r="I106" s="72"/>
      <c r="J106" s="72"/>
      <c r="K106" s="71"/>
      <c r="L106" s="72"/>
      <c r="M106" s="72"/>
    </row>
    <row r="107" spans="1:16" ht="3" hidden="1" customHeight="1" x14ac:dyDescent="0.15"/>
    <row r="108" spans="1:16" hidden="1" x14ac:dyDescent="0.15"/>
    <row r="109" spans="1:16" hidden="1" x14ac:dyDescent="0.15"/>
    <row r="110" spans="1:16" hidden="1" x14ac:dyDescent="0.15"/>
    <row r="111" spans="1:16" hidden="1" x14ac:dyDescent="0.15"/>
    <row r="112" spans="1:16" hidden="1" x14ac:dyDescent="0.15"/>
    <row r="113" hidden="1" x14ac:dyDescent="0.15"/>
    <row r="114" hidden="1" x14ac:dyDescent="0.15"/>
    <row r="115" hidden="1"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row r="185" x14ac:dyDescent="0.15"/>
    <row r="186" x14ac:dyDescent="0.15"/>
    <row r="187" x14ac:dyDescent="0.15"/>
    <row r="188" x14ac:dyDescent="0.15"/>
    <row r="189" x14ac:dyDescent="0.15"/>
    <row r="190" x14ac:dyDescent="0.15"/>
    <row r="191" x14ac:dyDescent="0.15"/>
    <row r="192" x14ac:dyDescent="0.15"/>
    <row r="193" x14ac:dyDescent="0.15"/>
  </sheetData>
  <mergeCells count="55">
    <mergeCell ref="P6:Q6"/>
    <mergeCell ref="F5:J5"/>
    <mergeCell ref="F6:J6"/>
    <mergeCell ref="D39:L39"/>
    <mergeCell ref="D49:L49"/>
    <mergeCell ref="A19:B19"/>
    <mergeCell ref="A2:M2"/>
    <mergeCell ref="B20:B29"/>
    <mergeCell ref="A11:B11"/>
    <mergeCell ref="A17:C17"/>
    <mergeCell ref="D17:L17"/>
    <mergeCell ref="B12:B16"/>
    <mergeCell ref="A12:A16"/>
    <mergeCell ref="A20:A29"/>
    <mergeCell ref="A94:A103"/>
    <mergeCell ref="B94:B103"/>
    <mergeCell ref="A61:B61"/>
    <mergeCell ref="A32:B32"/>
    <mergeCell ref="A51:B51"/>
    <mergeCell ref="A52:A57"/>
    <mergeCell ref="B52:B57"/>
    <mergeCell ref="A59:C59"/>
    <mergeCell ref="A75:C75"/>
    <mergeCell ref="A69:B69"/>
    <mergeCell ref="A39:C39"/>
    <mergeCell ref="A49:C49"/>
    <mergeCell ref="A41:B41"/>
    <mergeCell ref="A70:A74"/>
    <mergeCell ref="B70:B74"/>
    <mergeCell ref="A62:A66"/>
    <mergeCell ref="D91:L91"/>
    <mergeCell ref="D75:L75"/>
    <mergeCell ref="D67:L67"/>
    <mergeCell ref="D30:L30"/>
    <mergeCell ref="A93:B93"/>
    <mergeCell ref="A30:C30"/>
    <mergeCell ref="B62:B66"/>
    <mergeCell ref="A67:C67"/>
    <mergeCell ref="D59:L59"/>
    <mergeCell ref="K1:M1"/>
    <mergeCell ref="A104:C104"/>
    <mergeCell ref="D104:L104"/>
    <mergeCell ref="A33:A38"/>
    <mergeCell ref="B33:B38"/>
    <mergeCell ref="A42:A47"/>
    <mergeCell ref="B42:B47"/>
    <mergeCell ref="A77:B77"/>
    <mergeCell ref="A78:A82"/>
    <mergeCell ref="B78:B82"/>
    <mergeCell ref="A83:C83"/>
    <mergeCell ref="D83:L83"/>
    <mergeCell ref="A85:B85"/>
    <mergeCell ref="A86:A90"/>
    <mergeCell ref="B86:B90"/>
    <mergeCell ref="A91:C91"/>
  </mergeCells>
  <phoneticPr fontId="1"/>
  <dataValidations xWindow="117" yWindow="589" count="12">
    <dataValidation type="list" allowBlank="1" showInputMessage="1" showErrorMessage="1" sqref="I94:I103 I33:I38 I86:I90 I78:I82 I62:I66 I20:I29 I70:I74 I42:I48 I52:I58 I9 I12:I16">
      <formula1>"月,火,水,木,金,土,集中"</formula1>
    </dataValidation>
    <dataValidation type="list" allowBlank="1" showInputMessage="1" showErrorMessage="1" sqref="J94:J103 J33:J38 J86:J90 J78:J82 J62:J66 J20:J29 J70:J74 J42:J48 J52:J58 J9 J12:J16">
      <formula1>"1,2,3,4,5,6"</formula1>
    </dataValidation>
    <dataValidation type="textLength" allowBlank="1" showInputMessage="1" showErrorMessage="1" error="授業コードは英数字9桁です。_x000a_シラバスなどで確認してください。" sqref="D94:D103 D20:D29 D86:D90 D78:D82 D70:D74 D42:D48 D62:D66 D33:D38 D52:D58 D9 D12:D16">
      <formula1>9</formula1>
      <formula2>9</formula2>
    </dataValidation>
    <dataValidation type="list" errorStyle="warning" allowBlank="1" showInputMessage="1" showErrorMessage="1" error="セルの右側の▼をクリックし、適切な項目を選択してください。" sqref="H94:H103 H33:H38 H86:H90 H78:H82 H62:H66 H20:H29 H70:H74 H42:H48 H52:H58 H9 H12:H16">
      <formula1>"前期,後期,通年"</formula1>
    </dataValidation>
    <dataValidation type="list" allowBlank="1" showInputMessage="1" showErrorMessage="1" sqref="O94:O103 O86:O90 O78:O82 O33:O38 O62:O66 O20:O29 O70:O74 O42:O48 O52:O58 O12:O16">
      <formula1>"1か月未満,3か月未満,6か月未満,1年未満,1年以上"</formula1>
    </dataValidation>
    <dataValidation type="list" allowBlank="1" showInputMessage="1" showErrorMessage="1" sqref="L94:L103 L86:L90 L78:L82 L62:L66 L20:L29 L70:L74 L42:L48 L33:L38 L52:L58 L9 L12:L16">
      <formula1>"未,済"</formula1>
    </dataValidation>
    <dataValidation type="whole" allowBlank="1" showInputMessage="1" showErrorMessage="1" sqref="F9">
      <formula1>1</formula1>
      <formula2>4</formula2>
    </dataValidation>
    <dataValidation allowBlank="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20:A29"/>
    <dataValidation allowBlank="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33:B38 B42:B48 B52:B58"/>
    <dataValidation allowBlank="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42:A48 A52:A58"/>
    <dataValidation allowBlank="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62:B66 A70:B74 A78:B82 A86:B90 A94:B103"/>
    <dataValidation allowBlank="1" showErrorMessage="1" sqref="A12:A16"/>
  </dataValidations>
  <printOptions horizontalCentered="1"/>
  <pageMargins left="0.62992125984251968" right="0.23622047244094491" top="0.94488188976377963" bottom="0.74803149606299213" header="0.31496062992125984" footer="0.31496062992125984"/>
  <pageSetup paperSize="9" scale="60" fitToWidth="0" orientation="portrait" r:id="rId1"/>
  <headerFooter>
    <oddFooter>&amp;C&amp;P</oddFooter>
  </headerFooter>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利用方法</vt:lpstr>
      <vt:lpstr>【別紙様式2-1】単位取得確認カード</vt:lpstr>
      <vt:lpstr>【別紙様式2-2】（内訳）単位取得確認カード</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小林</cp:lastModifiedBy>
  <cp:lastPrinted>2019-10-10T01:41:31Z</cp:lastPrinted>
  <dcterms:created xsi:type="dcterms:W3CDTF">2013-12-17T04:10:57Z</dcterms:created>
  <dcterms:modified xsi:type="dcterms:W3CDTF">2019-10-10T01:41:54Z</dcterms:modified>
</cp:coreProperties>
</file>